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18.xml" ContentType="application/vnd.ms-excel.controlproperties+xml"/>
  <Override PartName="/xl/ctrlProps/ctrlProp17.xml" ContentType="application/vnd.ms-excel.controlproperties+xml"/>
  <Override PartName="/xl/ctrlProps/ctrlProp24.xml" ContentType="application/vnd.ms-excel.controlproperties+xml"/>
  <Override PartName="/xl/ctrlProps/ctrlProp21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9 BAU- UND WOHNUNGSWESEN\Bau- und Wohnbaustatistik\"/>
    </mc:Choice>
  </mc:AlternateContent>
  <xr:revisionPtr revIDLastSave="0" documentId="13_ncr:1_{747A48AD-7E0C-448F-A74D-C920F565DBC8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2023" sheetId="40" r:id="rId1"/>
    <sheet name="2022" sheetId="39" r:id="rId2"/>
    <sheet name="2021" sheetId="38" r:id="rId3"/>
    <sheet name="2020" sheetId="22" r:id="rId4"/>
    <sheet name="2019" sheetId="31" r:id="rId5"/>
    <sheet name="2018" sheetId="32" r:id="rId6"/>
    <sheet name="2017" sheetId="35" r:id="rId7"/>
    <sheet name="2016" sheetId="33" r:id="rId8"/>
    <sheet name="2015" sheetId="36" r:id="rId9"/>
    <sheet name="2014" sheetId="37" r:id="rId10"/>
    <sheet name="2013" sheetId="34" r:id="rId11"/>
    <sheet name="Uebersetzungen" sheetId="6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5" i="40" l="1"/>
  <c r="A144" i="40"/>
  <c r="A142" i="40"/>
  <c r="A141" i="40"/>
  <c r="A140" i="40"/>
  <c r="A139" i="40"/>
  <c r="A138" i="40"/>
  <c r="A137" i="40"/>
  <c r="A136" i="40"/>
  <c r="A135" i="40"/>
  <c r="A134" i="40"/>
  <c r="A133" i="40"/>
  <c r="A132" i="40"/>
  <c r="A131" i="40"/>
  <c r="A110" i="40"/>
  <c r="A94" i="40"/>
  <c r="A82" i="40"/>
  <c r="A77" i="40"/>
  <c r="A64" i="40"/>
  <c r="A51" i="40"/>
  <c r="A42" i="40"/>
  <c r="A34" i="40"/>
  <c r="A28" i="40"/>
  <c r="A25" i="40"/>
  <c r="A18" i="40"/>
  <c r="A17" i="40"/>
  <c r="H15" i="40"/>
  <c r="G15" i="40"/>
  <c r="F15" i="40"/>
  <c r="E15" i="40"/>
  <c r="D15" i="40"/>
  <c r="C15" i="40"/>
  <c r="B15" i="40"/>
  <c r="A11" i="40"/>
  <c r="A10" i="40"/>
  <c r="A8" i="40"/>
  <c r="H15" i="34"/>
  <c r="H15" i="37"/>
  <c r="H15" i="36"/>
  <c r="H15" i="33"/>
  <c r="H15" i="35"/>
  <c r="H15" i="32"/>
  <c r="H15" i="31"/>
  <c r="H15" i="22"/>
  <c r="H15" i="38"/>
  <c r="H15" i="39"/>
  <c r="A145" i="39"/>
  <c r="A144" i="39"/>
  <c r="A142" i="39"/>
  <c r="A141" i="39"/>
  <c r="A140" i="39"/>
  <c r="A139" i="39"/>
  <c r="A138" i="39"/>
  <c r="A137" i="39"/>
  <c r="A136" i="39"/>
  <c r="A135" i="39"/>
  <c r="A134" i="39"/>
  <c r="A133" i="39"/>
  <c r="A132" i="39"/>
  <c r="A131" i="39"/>
  <c r="A110" i="39"/>
  <c r="A94" i="39"/>
  <c r="A82" i="39"/>
  <c r="A77" i="39"/>
  <c r="A64" i="39"/>
  <c r="A51" i="39"/>
  <c r="A42" i="39"/>
  <c r="A34" i="39"/>
  <c r="A28" i="39"/>
  <c r="A25" i="39"/>
  <c r="A18" i="39"/>
  <c r="A17" i="39"/>
  <c r="G15" i="39"/>
  <c r="F15" i="39"/>
  <c r="E15" i="39"/>
  <c r="D15" i="39"/>
  <c r="C15" i="39"/>
  <c r="B15" i="39"/>
  <c r="A11" i="39"/>
  <c r="A10" i="39"/>
  <c r="A8" i="39"/>
  <c r="A145" i="38"/>
  <c r="A144" i="38"/>
  <c r="A142" i="38"/>
  <c r="A141" i="38"/>
  <c r="A140" i="38"/>
  <c r="A139" i="38"/>
  <c r="A138" i="38"/>
  <c r="A137" i="38"/>
  <c r="A136" i="38"/>
  <c r="A135" i="38"/>
  <c r="A134" i="38"/>
  <c r="A133" i="38"/>
  <c r="A132" i="38"/>
  <c r="A131" i="38"/>
  <c r="A110" i="38"/>
  <c r="A94" i="38"/>
  <c r="A82" i="38"/>
  <c r="A77" i="38"/>
  <c r="A64" i="38"/>
  <c r="A51" i="38"/>
  <c r="A42" i="38"/>
  <c r="A34" i="38"/>
  <c r="A28" i="38"/>
  <c r="A25" i="38"/>
  <c r="A18" i="38"/>
  <c r="A17" i="38"/>
  <c r="G15" i="38"/>
  <c r="F15" i="38"/>
  <c r="E15" i="38"/>
  <c r="D15" i="38"/>
  <c r="C15" i="38"/>
  <c r="B15" i="38"/>
  <c r="A11" i="38"/>
  <c r="A10" i="38"/>
  <c r="A8" i="38"/>
  <c r="A145" i="37" l="1"/>
  <c r="A144" i="37"/>
  <c r="A142" i="37"/>
  <c r="A141" i="37"/>
  <c r="A140" i="37"/>
  <c r="A139" i="37"/>
  <c r="A138" i="37"/>
  <c r="A137" i="37"/>
  <c r="A136" i="37"/>
  <c r="A135" i="37"/>
  <c r="A134" i="37"/>
  <c r="A133" i="37"/>
  <c r="A132" i="37"/>
  <c r="A131" i="37"/>
  <c r="A110" i="37"/>
  <c r="A94" i="37"/>
  <c r="A82" i="37"/>
  <c r="A77" i="37"/>
  <c r="A64" i="37"/>
  <c r="A51" i="37"/>
  <c r="A42" i="37"/>
  <c r="A34" i="37"/>
  <c r="A28" i="37"/>
  <c r="A25" i="37"/>
  <c r="A18" i="37"/>
  <c r="A17" i="37"/>
  <c r="G15" i="37"/>
  <c r="F15" i="37"/>
  <c r="E15" i="37"/>
  <c r="D15" i="37"/>
  <c r="C15" i="37"/>
  <c r="B15" i="37"/>
  <c r="A11" i="37"/>
  <c r="A10" i="37"/>
  <c r="A8" i="37"/>
  <c r="A145" i="36"/>
  <c r="A144" i="36"/>
  <c r="A142" i="36"/>
  <c r="A141" i="36"/>
  <c r="A140" i="36"/>
  <c r="A139" i="36"/>
  <c r="A138" i="36"/>
  <c r="A137" i="36"/>
  <c r="A136" i="36"/>
  <c r="A135" i="36"/>
  <c r="A134" i="36"/>
  <c r="A133" i="36"/>
  <c r="A132" i="36"/>
  <c r="A131" i="36"/>
  <c r="A110" i="36"/>
  <c r="A94" i="36"/>
  <c r="A82" i="36"/>
  <c r="A77" i="36"/>
  <c r="A64" i="36"/>
  <c r="A51" i="36"/>
  <c r="A42" i="36"/>
  <c r="A34" i="36"/>
  <c r="A28" i="36"/>
  <c r="A25" i="36"/>
  <c r="A18" i="36"/>
  <c r="A17" i="36"/>
  <c r="G15" i="36"/>
  <c r="F15" i="36"/>
  <c r="E15" i="36"/>
  <c r="D15" i="36"/>
  <c r="C15" i="36"/>
  <c r="B15" i="36"/>
  <c r="A11" i="36"/>
  <c r="A10" i="36"/>
  <c r="A8" i="36"/>
  <c r="A145" i="35"/>
  <c r="A144" i="35"/>
  <c r="A142" i="35"/>
  <c r="A141" i="35"/>
  <c r="A140" i="35"/>
  <c r="A139" i="35"/>
  <c r="A138" i="35"/>
  <c r="A137" i="35"/>
  <c r="A136" i="35"/>
  <c r="A135" i="35"/>
  <c r="A134" i="35"/>
  <c r="A133" i="35"/>
  <c r="A132" i="35"/>
  <c r="A131" i="35"/>
  <c r="A110" i="35"/>
  <c r="A94" i="35"/>
  <c r="A82" i="35"/>
  <c r="A77" i="35"/>
  <c r="A64" i="35"/>
  <c r="A51" i="35"/>
  <c r="A42" i="35"/>
  <c r="A34" i="35"/>
  <c r="A28" i="35"/>
  <c r="A25" i="35"/>
  <c r="A18" i="35"/>
  <c r="A17" i="35"/>
  <c r="G15" i="35"/>
  <c r="F15" i="35"/>
  <c r="E15" i="35"/>
  <c r="D15" i="35"/>
  <c r="C15" i="35"/>
  <c r="B15" i="35"/>
  <c r="A11" i="35"/>
  <c r="A10" i="35"/>
  <c r="A8" i="35"/>
  <c r="A145" i="34"/>
  <c r="A144" i="34"/>
  <c r="A142" i="34"/>
  <c r="A141" i="34"/>
  <c r="A140" i="34"/>
  <c r="A139" i="34"/>
  <c r="A138" i="34"/>
  <c r="A137" i="34"/>
  <c r="A136" i="34"/>
  <c r="A135" i="34"/>
  <c r="A134" i="34"/>
  <c r="A133" i="34"/>
  <c r="A132" i="34"/>
  <c r="A131" i="34"/>
  <c r="A110" i="34"/>
  <c r="A94" i="34"/>
  <c r="A82" i="34"/>
  <c r="A77" i="34"/>
  <c r="A64" i="34"/>
  <c r="A51" i="34"/>
  <c r="A42" i="34"/>
  <c r="A34" i="34"/>
  <c r="A28" i="34"/>
  <c r="A25" i="34"/>
  <c r="A18" i="34"/>
  <c r="A17" i="34"/>
  <c r="G15" i="34"/>
  <c r="F15" i="34"/>
  <c r="E15" i="34"/>
  <c r="D15" i="34"/>
  <c r="C15" i="34"/>
  <c r="B15" i="34"/>
  <c r="A11" i="34"/>
  <c r="A10" i="34"/>
  <c r="A8" i="34"/>
  <c r="A145" i="33"/>
  <c r="A144" i="33"/>
  <c r="A142" i="33"/>
  <c r="A141" i="33"/>
  <c r="A140" i="33"/>
  <c r="A139" i="33"/>
  <c r="A138" i="33"/>
  <c r="A137" i="33"/>
  <c r="A136" i="33"/>
  <c r="A135" i="33"/>
  <c r="A134" i="33"/>
  <c r="A133" i="33"/>
  <c r="A132" i="33"/>
  <c r="A131" i="33"/>
  <c r="A110" i="33"/>
  <c r="A94" i="33"/>
  <c r="A82" i="33"/>
  <c r="A77" i="33"/>
  <c r="A64" i="33"/>
  <c r="A51" i="33"/>
  <c r="A42" i="33"/>
  <c r="A34" i="33"/>
  <c r="A28" i="33"/>
  <c r="A25" i="33"/>
  <c r="A18" i="33"/>
  <c r="A17" i="33"/>
  <c r="G15" i="33"/>
  <c r="F15" i="33"/>
  <c r="E15" i="33"/>
  <c r="D15" i="33"/>
  <c r="C15" i="33"/>
  <c r="B15" i="33"/>
  <c r="A11" i="33"/>
  <c r="A10" i="33"/>
  <c r="A8" i="33"/>
  <c r="A145" i="32"/>
  <c r="A144" i="32"/>
  <c r="A142" i="32"/>
  <c r="A141" i="32"/>
  <c r="A140" i="32"/>
  <c r="A139" i="32"/>
  <c r="A138" i="32"/>
  <c r="A137" i="32"/>
  <c r="A136" i="32"/>
  <c r="A135" i="32"/>
  <c r="A134" i="32"/>
  <c r="A133" i="32"/>
  <c r="A132" i="32"/>
  <c r="A131" i="32"/>
  <c r="A110" i="32"/>
  <c r="A94" i="32"/>
  <c r="A82" i="32"/>
  <c r="A77" i="32"/>
  <c r="A64" i="32"/>
  <c r="A51" i="32"/>
  <c r="A42" i="32"/>
  <c r="A34" i="32"/>
  <c r="A28" i="32"/>
  <c r="A25" i="32"/>
  <c r="A18" i="32"/>
  <c r="A17" i="32"/>
  <c r="G15" i="32"/>
  <c r="F15" i="32"/>
  <c r="E15" i="32"/>
  <c r="D15" i="32"/>
  <c r="C15" i="32"/>
  <c r="B15" i="32"/>
  <c r="A11" i="32"/>
  <c r="A10" i="32"/>
  <c r="A8" i="32"/>
  <c r="A145" i="31"/>
  <c r="A144" i="31"/>
  <c r="A142" i="31"/>
  <c r="A141" i="31"/>
  <c r="A140" i="31"/>
  <c r="A139" i="31"/>
  <c r="A138" i="31"/>
  <c r="A137" i="31"/>
  <c r="A136" i="31"/>
  <c r="A135" i="31"/>
  <c r="A134" i="31"/>
  <c r="A133" i="31"/>
  <c r="A132" i="31"/>
  <c r="A131" i="31"/>
  <c r="A110" i="31"/>
  <c r="A94" i="31"/>
  <c r="A82" i="31"/>
  <c r="A77" i="31"/>
  <c r="A64" i="31"/>
  <c r="A51" i="31"/>
  <c r="A42" i="31"/>
  <c r="A34" i="31"/>
  <c r="A28" i="31"/>
  <c r="A25" i="31"/>
  <c r="A18" i="31"/>
  <c r="A17" i="31"/>
  <c r="G15" i="31"/>
  <c r="F15" i="31"/>
  <c r="E15" i="31"/>
  <c r="D15" i="31"/>
  <c r="C15" i="31"/>
  <c r="B15" i="31"/>
  <c r="A11" i="31"/>
  <c r="A10" i="31"/>
  <c r="A8" i="31"/>
  <c r="G15" i="22"/>
  <c r="F15" i="22"/>
  <c r="A145" i="22"/>
  <c r="A144" i="22"/>
  <c r="A142" i="22"/>
  <c r="A141" i="22"/>
  <c r="A140" i="22"/>
  <c r="A139" i="22"/>
  <c r="A138" i="22"/>
  <c r="A137" i="22"/>
  <c r="A136" i="22"/>
  <c r="A135" i="22"/>
  <c r="A134" i="22"/>
  <c r="A133" i="22"/>
  <c r="A132" i="22"/>
  <c r="A131" i="22"/>
  <c r="A110" i="22"/>
  <c r="A94" i="22"/>
  <c r="A82" i="22"/>
  <c r="A77" i="22"/>
  <c r="A64" i="22"/>
  <c r="A51" i="22"/>
  <c r="A42" i="22"/>
  <c r="A34" i="22"/>
  <c r="A28" i="22"/>
  <c r="A25" i="22"/>
  <c r="A18" i="22"/>
  <c r="A17" i="22"/>
  <c r="E15" i="22"/>
  <c r="D15" i="22"/>
  <c r="C15" i="22"/>
  <c r="B15" i="22"/>
  <c r="A11" i="22"/>
  <c r="A10" i="22"/>
  <c r="A8" i="22"/>
</calcChain>
</file>

<file path=xl/sharedStrings.xml><?xml version="1.0" encoding="utf-8"?>
<sst xmlns="http://schemas.openxmlformats.org/spreadsheetml/2006/main" count="1220" uniqueCount="207">
  <si>
    <t>Vaz/Obervaz</t>
  </si>
  <si>
    <t>Lantsch/Lenz</t>
  </si>
  <si>
    <t>Albula/Alvra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</si>
  <si>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</si>
  <si>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</si>
  <si>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</si>
  <si>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</si>
  <si>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</si>
  <si>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</si>
  <si>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</si>
  <si>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</si>
  <si>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</si>
  <si>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</si>
  <si>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</si>
  <si>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</si>
  <si>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</si>
  <si>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</si>
  <si>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</si>
  <si>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</si>
  <si>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</si>
  <si>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</si>
  <si>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</si>
  <si>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</si>
  <si>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</si>
  <si>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</si>
  <si>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</si>
  <si>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</si>
  <si>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</si>
  <si>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</si>
  <si>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</si>
  <si>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</si>
  <si>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</si>
  <si>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</si>
  <si>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</si>
  <si>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</si>
  <si>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</si>
  <si>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</si>
  <si>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</si>
  <si>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</si>
  <si>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</si>
  <si>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</si>
  <si>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</si>
  <si>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</si>
  <si>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</si>
  <si>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</si>
  <si>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</si>
  <si>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</si>
  <si>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</si>
  <si>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</si>
  <si>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</si>
  <si>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</si>
  <si>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</si>
  <si>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</si>
  <si>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</si>
  <si>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</si>
  <si>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</si>
  <si>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</si>
  <si>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</si>
  <si>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</si>
  <si>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</si>
  <si>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</si>
  <si>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</si>
  <si>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</si>
  <si>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</si>
  <si>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</si>
  <si>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</si>
  <si>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</si>
  <si>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</si>
  <si>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</si>
  <si>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Tschiertschen-Praden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</si>
  <si>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</si>
  <si>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</si>
  <si>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</si>
  <si>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</si>
  <si>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</si>
  <si>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</si>
  <si>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</si>
  <si>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</si>
  <si>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</si>
  <si>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</si>
  <si>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</si>
  <si>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</si>
  <si>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</si>
  <si>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</si>
  <si>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</si>
  <si>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</si>
  <si>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</si>
  <si>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GRAUBÜNDEN</t>
  </si>
  <si>
    <t>Surses</t>
  </si>
  <si>
    <t>Conters im Prättigau</t>
  </si>
  <si>
    <t>Obersaxen Mundaun</t>
  </si>
  <si>
    <t>Bergün Filisur</t>
  </si>
  <si>
    <t>Rheinwald</t>
  </si>
  <si>
    <t>La Punt Chamues-ch</t>
  </si>
  <si>
    <t>Schmitten (GR)</t>
  </si>
  <si>
    <t>St. Moritz</t>
  </si>
  <si>
    <t>Sils im Engadin/Segl</t>
  </si>
  <si>
    <t>Bregaglia</t>
  </si>
  <si>
    <t>Roveredo (GR)</t>
  </si>
  <si>
    <t>Calanca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</si>
  <si>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</si>
  <si>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</si>
  <si>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</si>
  <si>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</si>
  <si>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</si>
  <si>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</si>
  <si>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</si>
  <si>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</si>
  <si>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</si>
  <si>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</si>
  <si>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</si>
  <si>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</si>
  <si>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</si>
  <si>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</si>
  <si>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</si>
  <si>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</si>
  <si>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</si>
  <si>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</si>
  <si>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</si>
  <si>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&lt;Zeilentitel_1&gt;</t>
  </si>
  <si>
    <t>GRISCHUN</t>
  </si>
  <si>
    <t>GRIGIONI</t>
  </si>
  <si>
    <t>&lt;Zeilentitel_2&gt;</t>
  </si>
  <si>
    <t>Region Albula</t>
  </si>
  <si>
    <t>Regiun Alvra</t>
  </si>
  <si>
    <t>Regione Albula</t>
  </si>
  <si>
    <t>&lt;Zeilentitel_3&gt;</t>
  </si>
  <si>
    <t>Region Bernina</t>
  </si>
  <si>
    <t>Regiun Bernina</t>
  </si>
  <si>
    <t>Regione Bernina</t>
  </si>
  <si>
    <t>&lt;Zeilentitel_4&gt;</t>
  </si>
  <si>
    <t>Region Engiadina Bassa/Val Müstair</t>
  </si>
  <si>
    <t>Regiun Engiadina Bassa/Val Müstair</t>
  </si>
  <si>
    <t>Regione Engiadina Bassa/Val Müstair</t>
  </si>
  <si>
    <t>&lt;Zeilentitel_5&gt;</t>
  </si>
  <si>
    <t>Region Imboden</t>
  </si>
  <si>
    <t>Regiun Plaun</t>
  </si>
  <si>
    <t>Regione Imboden</t>
  </si>
  <si>
    <t>&lt;Zeilentitel_6&gt;</t>
  </si>
  <si>
    <t>Region Landquart</t>
  </si>
  <si>
    <t>Regiun Landquart</t>
  </si>
  <si>
    <t>Regione Landquart</t>
  </si>
  <si>
    <t>&lt;Zeilentitel_7&gt;</t>
  </si>
  <si>
    <t>Region Maloja</t>
  </si>
  <si>
    <t>Regiun Malögia</t>
  </si>
  <si>
    <t>Regione Maloja</t>
  </si>
  <si>
    <t>&lt;Zeilentitel_8&gt;</t>
  </si>
  <si>
    <t>Region Moesa</t>
  </si>
  <si>
    <t>Regiun Moesa</t>
  </si>
  <si>
    <t>Regione Moesa</t>
  </si>
  <si>
    <t>&lt;Zeilentitel_9&gt;</t>
  </si>
  <si>
    <t>Region Plessur</t>
  </si>
  <si>
    <t>Regiun Plessur</t>
  </si>
  <si>
    <t>Regione Plessur</t>
  </si>
  <si>
    <t>&lt;Zeilentitel_10&gt;</t>
  </si>
  <si>
    <t>Region Prättigau/Davos</t>
  </si>
  <si>
    <t>Regiun Partenz/Tavau</t>
  </si>
  <si>
    <t>Regione Prättigau/Davos</t>
  </si>
  <si>
    <t>&lt;Zeilentitel_11&gt;</t>
  </si>
  <si>
    <t>Region Surselva</t>
  </si>
  <si>
    <t>Regiun Surselva</t>
  </si>
  <si>
    <t>Regione Surselva</t>
  </si>
  <si>
    <t>&lt;Zeilentitel_12&gt;</t>
  </si>
  <si>
    <t>Region Viamala</t>
  </si>
  <si>
    <t>Regiun Viamala</t>
  </si>
  <si>
    <t>Regione Viamala</t>
  </si>
  <si>
    <t>&lt;Quelle_1&gt;</t>
  </si>
  <si>
    <t>&lt;Aktualisierung&gt;</t>
  </si>
  <si>
    <t>(Gemeindestand 2023: 101 Gemeinden)</t>
  </si>
  <si>
    <t>(stadi communal 2023: 101 vischnancas)</t>
  </si>
  <si>
    <t>(stato dei comuni 2023: 101 comuni)</t>
  </si>
  <si>
    <t>&lt;Legende_1&gt;</t>
  </si>
  <si>
    <t>&lt;Legende_2&gt;</t>
  </si>
  <si>
    <t>Quelle: BFS (Bau- und Wohnbaustatistik)</t>
  </si>
  <si>
    <t>&lt;SpaltenTitel_4&gt;</t>
  </si>
  <si>
    <t>Fonte: UST (Statistica delle costruzioni e dell'edilizia abitativa)</t>
  </si>
  <si>
    <t>Funtauna: UST (Statistica da la construcziun e construcziun d'abitaziuns)</t>
  </si>
  <si>
    <t>&lt;SpaltenTitel_5&gt;</t>
  </si>
  <si>
    <t>Wohnungen - Total</t>
  </si>
  <si>
    <t>1-Zimmer-Wohnung</t>
  </si>
  <si>
    <t>2-Zimmer-Wohnung</t>
  </si>
  <si>
    <t>3-Zimmer-Wohnung</t>
  </si>
  <si>
    <t>4-Zimmer-Wohnung</t>
  </si>
  <si>
    <t>5-Zimmer-Wohnung</t>
  </si>
  <si>
    <t>6-Zimmer-Wohnung oder grösser</t>
  </si>
  <si>
    <t>&lt;SpaltenTitel_6&gt;</t>
  </si>
  <si>
    <t>&lt;SpaltenTitel_7&gt;</t>
  </si>
  <si>
    <t>Neu erstellte Wohnungen nach Zimmerzahl</t>
  </si>
  <si>
    <t>Abitazioni di nuova costruzione per numero di locali e comune</t>
  </si>
  <si>
    <t>Abitazioni - Totale</t>
  </si>
  <si>
    <t>Abitazioni di 1 locale</t>
  </si>
  <si>
    <t>Abitazioni da 2 locali</t>
  </si>
  <si>
    <t>Abitazioni da 3 locali</t>
  </si>
  <si>
    <t>Abitazioni da 4 locali</t>
  </si>
  <si>
    <t>Abitazioni da 5 locali</t>
  </si>
  <si>
    <t>Abitaziuns - Total</t>
  </si>
  <si>
    <t>Abitazioni da 6 locali o di più</t>
  </si>
  <si>
    <t>Abitaziun dad 1 stanza</t>
  </si>
  <si>
    <t>Abitaziun da 2 stanzas</t>
  </si>
  <si>
    <t>Abitaziun da 3 stanzas</t>
  </si>
  <si>
    <t>Abitaziun da 4 stanzas</t>
  </si>
  <si>
    <t>Abitaziun da 5 stanzas</t>
  </si>
  <si>
    <t>Abitaziun da 6 stanzas u pli gronda</t>
  </si>
  <si>
    <t>Novs abitaziuns tenor dumber da stanzas e vischnanca</t>
  </si>
  <si>
    <t>Letztmals aktualisiert am: 17.07.2024</t>
  </si>
  <si>
    <t>Ultima actualisaziun: 17.07.2024</t>
  </si>
  <si>
    <t>Ultimo aggiornamento: 17.07.2024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</si>
</sst>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7" x14ac:knownFonts="1"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Segoe UI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b/>
      <sz val="10"/>
      <color rgb="FF000000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43" fontId="6" fillId="0" borderId="0" applyFont="0" applyFill="0" applyBorder="0" applyAlignment="0" applyProtection="0"/>
    <xf numFmtId="0" fontId="8" fillId="0" borderId="0"/>
  </cellStyleXfs>
  <cellXfs count="67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3" fillId="2" borderId="0" xfId="0" applyFont="1" applyFill="1" applyBorder="1"/>
    <xf numFmtId="0" fontId="6" fillId="2" borderId="0" xfId="0" applyFont="1" applyFill="1"/>
    <xf numFmtId="0" fontId="7" fillId="2" borderId="1" xfId="0" applyFont="1" applyFill="1" applyBorder="1"/>
    <xf numFmtId="0" fontId="1" fillId="2" borderId="1" xfId="0" applyFont="1" applyFill="1" applyBorder="1"/>
    <xf numFmtId="0" fontId="0" fillId="2" borderId="0" xfId="0" applyFill="1"/>
    <xf numFmtId="0" fontId="0" fillId="2" borderId="0" xfId="0" applyFill="1" applyAlignment="1"/>
    <xf numFmtId="3" fontId="6" fillId="2" borderId="0" xfId="0" applyNumberFormat="1" applyFont="1" applyFill="1" applyBorder="1"/>
    <xf numFmtId="0" fontId="0" fillId="2" borderId="0" xfId="0" applyFill="1" applyBorder="1"/>
    <xf numFmtId="0" fontId="9" fillId="4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10" fillId="5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left" vertical="top" wrapText="1"/>
    </xf>
    <xf numFmtId="0" fontId="11" fillId="7" borderId="0" xfId="0" applyFont="1" applyFill="1" applyBorder="1" applyAlignment="1">
      <alignment wrapText="1"/>
    </xf>
    <xf numFmtId="0" fontId="11" fillId="5" borderId="0" xfId="0" applyFont="1" applyFill="1" applyBorder="1" applyAlignment="1">
      <alignment horizontal="left" vertical="top" wrapText="1"/>
    </xf>
    <xf numFmtId="0" fontId="13" fillId="6" borderId="0" xfId="0" applyFont="1" applyFill="1" applyAlignment="1">
      <alignment horizontal="left" vertical="center"/>
    </xf>
    <xf numFmtId="164" fontId="14" fillId="6" borderId="0" xfId="2" applyNumberFormat="1" applyFont="1" applyFill="1" applyBorder="1" applyAlignment="1" applyProtection="1">
      <alignment horizontal="left" vertical="top"/>
    </xf>
    <xf numFmtId="164" fontId="14" fillId="2" borderId="0" xfId="2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0" fillId="2" borderId="0" xfId="0" applyFill="1" applyAlignment="1">
      <alignment vertical="center" wrapText="1"/>
    </xf>
    <xf numFmtId="0" fontId="11" fillId="0" borderId="0" xfId="0" applyFont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6" fillId="2" borderId="6" xfId="0" applyFont="1" applyFill="1" applyBorder="1"/>
    <xf numFmtId="3" fontId="7" fillId="3" borderId="6" xfId="0" applyNumberFormat="1" applyFont="1" applyFill="1" applyBorder="1" applyAlignment="1">
      <alignment horizontal="right"/>
    </xf>
    <xf numFmtId="3" fontId="7" fillId="2" borderId="6" xfId="0" applyNumberFormat="1" applyFont="1" applyFill="1" applyBorder="1" applyAlignment="1">
      <alignment horizontal="right"/>
    </xf>
    <xf numFmtId="3" fontId="6" fillId="2" borderId="6" xfId="0" applyNumberFormat="1" applyFont="1" applyFill="1" applyBorder="1"/>
    <xf numFmtId="3" fontId="0" fillId="2" borderId="5" xfId="0" applyNumberFormat="1" applyFill="1" applyBorder="1"/>
    <xf numFmtId="3" fontId="7" fillId="3" borderId="7" xfId="0" applyNumberFormat="1" applyFont="1" applyFill="1" applyBorder="1" applyAlignment="1">
      <alignment horizontal="right"/>
    </xf>
    <xf numFmtId="3" fontId="6" fillId="2" borderId="8" xfId="0" applyNumberFormat="1" applyFont="1" applyFill="1" applyBorder="1"/>
    <xf numFmtId="0" fontId="0" fillId="2" borderId="0" xfId="0" applyFill="1" applyAlignment="1">
      <alignment wrapText="1"/>
    </xf>
    <xf numFmtId="0" fontId="2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7" fillId="3" borderId="10" xfId="0" applyFont="1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10" xfId="0" applyFill="1" applyBorder="1"/>
    <xf numFmtId="0" fontId="7" fillId="3" borderId="1" xfId="0" applyFont="1" applyFill="1" applyBorder="1"/>
    <xf numFmtId="0" fontId="0" fillId="2" borderId="12" xfId="0" applyFill="1" applyBorder="1" applyAlignment="1">
      <alignment vertical="center" wrapText="1"/>
    </xf>
    <xf numFmtId="3" fontId="6" fillId="2" borderId="14" xfId="0" applyNumberFormat="1" applyFont="1" applyFill="1" applyBorder="1"/>
    <xf numFmtId="3" fontId="7" fillId="3" borderId="14" xfId="0" applyNumberFormat="1" applyFont="1" applyFill="1" applyBorder="1" applyAlignment="1">
      <alignment horizontal="right"/>
    </xf>
    <xf numFmtId="3" fontId="7" fillId="2" borderId="14" xfId="0" applyNumberFormat="1" applyFont="1" applyFill="1" applyBorder="1" applyAlignment="1">
      <alignment horizontal="right"/>
    </xf>
    <xf numFmtId="3" fontId="0" fillId="2" borderId="15" xfId="0" applyNumberFormat="1" applyFill="1" applyBorder="1"/>
    <xf numFmtId="3" fontId="7" fillId="3" borderId="16" xfId="0" applyNumberFormat="1" applyFont="1" applyFill="1" applyBorder="1" applyAlignment="1">
      <alignment horizontal="right"/>
    </xf>
    <xf numFmtId="3" fontId="6" fillId="2" borderId="17" xfId="0" applyNumberFormat="1" applyFont="1" applyFill="1" applyBorder="1"/>
    <xf numFmtId="3" fontId="6" fillId="2" borderId="19" xfId="0" applyNumberFormat="1" applyFont="1" applyFill="1" applyBorder="1"/>
    <xf numFmtId="3" fontId="7" fillId="3" borderId="19" xfId="0" applyNumberFormat="1" applyFont="1" applyFill="1" applyBorder="1" applyAlignment="1">
      <alignment horizontal="right"/>
    </xf>
    <xf numFmtId="3" fontId="7" fillId="2" borderId="19" xfId="0" applyNumberFormat="1" applyFont="1" applyFill="1" applyBorder="1" applyAlignment="1">
      <alignment horizontal="right"/>
    </xf>
    <xf numFmtId="3" fontId="0" fillId="2" borderId="20" xfId="0" applyNumberFormat="1" applyFill="1" applyBorder="1"/>
    <xf numFmtId="3" fontId="7" fillId="3" borderId="21" xfId="0" applyNumberFormat="1" applyFont="1" applyFill="1" applyBorder="1" applyAlignment="1">
      <alignment horizontal="right"/>
    </xf>
    <xf numFmtId="3" fontId="6" fillId="2" borderId="22" xfId="0" applyNumberFormat="1" applyFont="1" applyFill="1" applyBorder="1"/>
    <xf numFmtId="0" fontId="10" fillId="2" borderId="13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wrapText="1"/>
    </xf>
    <xf numFmtId="0" fontId="15" fillId="2" borderId="9" xfId="0" applyFont="1" applyFill="1" applyBorder="1" applyAlignment="1">
      <alignment horizontal="center" wrapText="1"/>
    </xf>
    <xf numFmtId="0" fontId="5" fillId="2" borderId="0" xfId="0" applyFont="1" applyFill="1" applyAlignment="1"/>
    <xf numFmtId="0" fontId="0" fillId="0" borderId="0" xfId="0" applyAlignment="1"/>
    <xf numFmtId="1" fontId="16" fillId="6" borderId="2" xfId="2" applyNumberFormat="1" applyFont="1" applyFill="1" applyBorder="1" applyAlignment="1" applyProtection="1">
      <alignment horizontal="center" vertical="top"/>
    </xf>
    <xf numFmtId="1" fontId="16" fillId="6" borderId="3" xfId="2" applyNumberFormat="1" applyFont="1" applyFill="1" applyBorder="1" applyAlignment="1" applyProtection="1">
      <alignment horizontal="center" vertical="top"/>
    </xf>
    <xf numFmtId="1" fontId="16" fillId="6" borderId="4" xfId="2" applyNumberFormat="1" applyFont="1" applyFill="1" applyBorder="1" applyAlignment="1" applyProtection="1">
      <alignment horizontal="center" vertical="top"/>
    </xf>
  </cellXfs>
  <cellStyles count="4">
    <cellStyle name="Komma" xfId="2" builtinId="3"/>
    <cellStyle name="Standard" xfId="0" builtinId="0"/>
    <cellStyle name="Standard 2" xfId="3" xr:uid="{00000000-0005-0000-0000-000002000000}"/>
    <cellStyle name="Standard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0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1054100</xdr:colOff>
      <xdr:row>6</xdr:row>
      <xdr:rowOff>70877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A91179B-6C74-4D3D-89F7-8FEBBDA1B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1095375</xdr:colOff>
      <xdr:row>0</xdr:row>
      <xdr:rowOff>19050</xdr:rowOff>
    </xdr:from>
    <xdr:to>
      <xdr:col>4</xdr:col>
      <xdr:colOff>485775</xdr:colOff>
      <xdr:row>6</xdr:row>
      <xdr:rowOff>28575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573271E8-7742-478A-B35F-CB6A662FA1E8}"/>
            </a:ext>
          </a:extLst>
        </xdr:cNvPr>
        <xdr:cNvGrpSpPr/>
      </xdr:nvGrpSpPr>
      <xdr:grpSpPr>
        <a:xfrm>
          <a:off x="5010150" y="19050"/>
          <a:ext cx="2266950" cy="895350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31F0A2DA-1B5E-FE71-935E-7BFD17BEAC16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0177" name="Option Button 1" hidden="1">
                <a:extLst>
                  <a:ext uri="{63B3BB69-23CF-44E3-9099-C40C66FF867C}">
                    <a14:compatExt spid="_x0000_s50177"/>
                  </a:ext>
                  <a:ext uri="{FF2B5EF4-FFF2-40B4-BE49-F238E27FC236}">
                    <a16:creationId xmlns:a16="http://schemas.microsoft.com/office/drawing/2014/main" id="{00000000-0008-0000-0000-000001C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0178" name="Option Button 2" hidden="1">
                <a:extLst>
                  <a:ext uri="{63B3BB69-23CF-44E3-9099-C40C66FF867C}">
                    <a14:compatExt spid="_x0000_s50178"/>
                  </a:ext>
                  <a:ext uri="{FF2B5EF4-FFF2-40B4-BE49-F238E27FC236}">
                    <a16:creationId xmlns:a16="http://schemas.microsoft.com/office/drawing/2014/main" id="{00000000-0008-0000-0000-000002C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0179" name="Option Button 3" hidden="1">
                <a:extLst>
                  <a:ext uri="{63B3BB69-23CF-44E3-9099-C40C66FF867C}">
                    <a14:compatExt spid="_x0000_s50179"/>
                  </a:ext>
                  <a:ext uri="{FF2B5EF4-FFF2-40B4-BE49-F238E27FC236}">
                    <a16:creationId xmlns:a16="http://schemas.microsoft.com/office/drawing/2014/main" id="{00000000-0008-0000-0000-000003C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1054100</xdr:colOff>
      <xdr:row>6</xdr:row>
      <xdr:rowOff>70877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1095375</xdr:colOff>
      <xdr:row>0</xdr:row>
      <xdr:rowOff>19050</xdr:rowOff>
    </xdr:from>
    <xdr:to>
      <xdr:col>4</xdr:col>
      <xdr:colOff>485775</xdr:colOff>
      <xdr:row>6</xdr:row>
      <xdr:rowOff>28575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266950" cy="895350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5841" name="Option Button 1" hidden="1">
                <a:extLst>
                  <a:ext uri="{63B3BB69-23CF-44E3-9099-C40C66FF867C}">
                    <a14:compatExt spid="_x0000_s35841"/>
                  </a:ext>
                  <a:ext uri="{FF2B5EF4-FFF2-40B4-BE49-F238E27FC236}">
                    <a16:creationId xmlns:a16="http://schemas.microsoft.com/office/drawing/2014/main" id="{00000000-0008-0000-0900-0000018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5842" name="Option Button 2" hidden="1">
                <a:extLst>
                  <a:ext uri="{63B3BB69-23CF-44E3-9099-C40C66FF867C}">
                    <a14:compatExt spid="_x0000_s35842"/>
                  </a:ext>
                  <a:ext uri="{FF2B5EF4-FFF2-40B4-BE49-F238E27FC236}">
                    <a16:creationId xmlns:a16="http://schemas.microsoft.com/office/drawing/2014/main" id="{00000000-0008-0000-0900-0000028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5843" name="Option Button 3" hidden="1">
                <a:extLst>
                  <a:ext uri="{63B3BB69-23CF-44E3-9099-C40C66FF867C}">
                    <a14:compatExt spid="_x0000_s35843"/>
                  </a:ext>
                  <a:ext uri="{FF2B5EF4-FFF2-40B4-BE49-F238E27FC236}">
                    <a16:creationId xmlns:a16="http://schemas.microsoft.com/office/drawing/2014/main" id="{00000000-0008-0000-0900-0000038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1054100</xdr:colOff>
      <xdr:row>6</xdr:row>
      <xdr:rowOff>70877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1095375</xdr:colOff>
      <xdr:row>0</xdr:row>
      <xdr:rowOff>19050</xdr:rowOff>
    </xdr:from>
    <xdr:to>
      <xdr:col>4</xdr:col>
      <xdr:colOff>485775</xdr:colOff>
      <xdr:row>6</xdr:row>
      <xdr:rowOff>28575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266950" cy="895350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2769" name="Option Button 1" hidden="1">
                <a:extLst>
                  <a:ext uri="{63B3BB69-23CF-44E3-9099-C40C66FF867C}">
                    <a14:compatExt spid="_x0000_s32769"/>
                  </a:ext>
                  <a:ext uri="{FF2B5EF4-FFF2-40B4-BE49-F238E27FC236}">
                    <a16:creationId xmlns:a16="http://schemas.microsoft.com/office/drawing/2014/main" id="{00000000-0008-0000-0A00-0000018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2770" name="Option Button 2" hidden="1">
                <a:extLst>
                  <a:ext uri="{63B3BB69-23CF-44E3-9099-C40C66FF867C}">
                    <a14:compatExt spid="_x0000_s32770"/>
                  </a:ext>
                  <a:ext uri="{FF2B5EF4-FFF2-40B4-BE49-F238E27FC236}">
                    <a16:creationId xmlns:a16="http://schemas.microsoft.com/office/drawing/2014/main" id="{00000000-0008-0000-0A00-0000028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2771" name="Option Button 3" hidden="1">
                <a:extLst>
                  <a:ext uri="{63B3BB69-23CF-44E3-9099-C40C66FF867C}">
                    <a14:compatExt spid="_x0000_s32771"/>
                  </a:ext>
                  <a:ext uri="{FF2B5EF4-FFF2-40B4-BE49-F238E27FC236}">
                    <a16:creationId xmlns:a16="http://schemas.microsoft.com/office/drawing/2014/main" id="{00000000-0008-0000-0A00-0000038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1054100</xdr:colOff>
      <xdr:row>6</xdr:row>
      <xdr:rowOff>70877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1095375</xdr:colOff>
      <xdr:row>0</xdr:row>
      <xdr:rowOff>19050</xdr:rowOff>
    </xdr:from>
    <xdr:to>
      <xdr:col>4</xdr:col>
      <xdr:colOff>485775</xdr:colOff>
      <xdr:row>6</xdr:row>
      <xdr:rowOff>28575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266950" cy="895350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9937" name="Option Button 1" hidden="1">
                <a:extLst>
                  <a:ext uri="{63B3BB69-23CF-44E3-9099-C40C66FF867C}">
                    <a14:compatExt spid="_x0000_s39937"/>
                  </a:ext>
                  <a:ext uri="{FF2B5EF4-FFF2-40B4-BE49-F238E27FC236}">
                    <a16:creationId xmlns:a16="http://schemas.microsoft.com/office/drawing/2014/main" id="{00000000-0008-0000-0100-0000019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9938" name="Option Button 2" hidden="1">
                <a:extLst>
                  <a:ext uri="{63B3BB69-23CF-44E3-9099-C40C66FF867C}">
                    <a14:compatExt spid="_x0000_s39938"/>
                  </a:ext>
                  <a:ext uri="{FF2B5EF4-FFF2-40B4-BE49-F238E27FC236}">
                    <a16:creationId xmlns:a16="http://schemas.microsoft.com/office/drawing/2014/main" id="{00000000-0008-0000-0100-0000029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9939" name="Option Button 3" hidden="1">
                <a:extLst>
                  <a:ext uri="{63B3BB69-23CF-44E3-9099-C40C66FF867C}">
                    <a14:compatExt spid="_x0000_s39939"/>
                  </a:ext>
                  <a:ext uri="{FF2B5EF4-FFF2-40B4-BE49-F238E27FC236}">
                    <a16:creationId xmlns:a16="http://schemas.microsoft.com/office/drawing/2014/main" id="{00000000-0008-0000-0100-0000039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1054100</xdr:colOff>
      <xdr:row>6</xdr:row>
      <xdr:rowOff>70877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1095375</xdr:colOff>
      <xdr:row>0</xdr:row>
      <xdr:rowOff>19050</xdr:rowOff>
    </xdr:from>
    <xdr:to>
      <xdr:col>4</xdr:col>
      <xdr:colOff>485775</xdr:colOff>
      <xdr:row>6</xdr:row>
      <xdr:rowOff>28575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266950" cy="895350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8913" name="Option Button 1" hidden="1">
                <a:extLst>
                  <a:ext uri="{63B3BB69-23CF-44E3-9099-C40C66FF867C}">
                    <a14:compatExt spid="_x0000_s38913"/>
                  </a:ext>
                  <a:ext uri="{FF2B5EF4-FFF2-40B4-BE49-F238E27FC236}">
                    <a16:creationId xmlns:a16="http://schemas.microsoft.com/office/drawing/2014/main" id="{00000000-0008-0000-0200-0000019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8914" name="Option Button 2" hidden="1">
                <a:extLst>
                  <a:ext uri="{63B3BB69-23CF-44E3-9099-C40C66FF867C}">
                    <a14:compatExt spid="_x0000_s38914"/>
                  </a:ext>
                  <a:ext uri="{FF2B5EF4-FFF2-40B4-BE49-F238E27FC236}">
                    <a16:creationId xmlns:a16="http://schemas.microsoft.com/office/drawing/2014/main" id="{00000000-0008-0000-0200-0000029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8915" name="Option Button 3" hidden="1">
                <a:extLst>
                  <a:ext uri="{63B3BB69-23CF-44E3-9099-C40C66FF867C}">
                    <a14:compatExt spid="_x0000_s38915"/>
                  </a:ext>
                  <a:ext uri="{FF2B5EF4-FFF2-40B4-BE49-F238E27FC236}">
                    <a16:creationId xmlns:a16="http://schemas.microsoft.com/office/drawing/2014/main" id="{00000000-0008-0000-0200-0000039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1054100</xdr:colOff>
      <xdr:row>6</xdr:row>
      <xdr:rowOff>70877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1095375</xdr:colOff>
      <xdr:row>0</xdr:row>
      <xdr:rowOff>19050</xdr:rowOff>
    </xdr:from>
    <xdr:to>
      <xdr:col>4</xdr:col>
      <xdr:colOff>485775</xdr:colOff>
      <xdr:row>6</xdr:row>
      <xdr:rowOff>28575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266950" cy="895350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81" name="Option Button 1" hidden="1">
                <a:extLst>
                  <a:ext uri="{63B3BB69-23CF-44E3-9099-C40C66FF867C}">
                    <a14:compatExt spid="_x0000_s20481"/>
                  </a:ext>
                  <a:ext uri="{FF2B5EF4-FFF2-40B4-BE49-F238E27FC236}">
                    <a16:creationId xmlns:a16="http://schemas.microsoft.com/office/drawing/2014/main" id="{00000000-0008-0000-0300-0000015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82" name="Option Button 2" hidden="1">
                <a:extLst>
                  <a:ext uri="{63B3BB69-23CF-44E3-9099-C40C66FF867C}">
                    <a14:compatExt spid="_x0000_s20482"/>
                  </a:ext>
                  <a:ext uri="{FF2B5EF4-FFF2-40B4-BE49-F238E27FC236}">
                    <a16:creationId xmlns:a16="http://schemas.microsoft.com/office/drawing/2014/main" id="{00000000-0008-0000-0300-0000025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83" name="Option Button 3" hidden="1">
                <a:extLst>
                  <a:ext uri="{63B3BB69-23CF-44E3-9099-C40C66FF867C}">
                    <a14:compatExt spid="_x0000_s20483"/>
                  </a:ext>
                  <a:ext uri="{FF2B5EF4-FFF2-40B4-BE49-F238E27FC236}">
                    <a16:creationId xmlns:a16="http://schemas.microsoft.com/office/drawing/2014/main" id="{00000000-0008-0000-0300-0000035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1054100</xdr:colOff>
      <xdr:row>6</xdr:row>
      <xdr:rowOff>70877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1095375</xdr:colOff>
      <xdr:row>0</xdr:row>
      <xdr:rowOff>19050</xdr:rowOff>
    </xdr:from>
    <xdr:to>
      <xdr:col>4</xdr:col>
      <xdr:colOff>485775</xdr:colOff>
      <xdr:row>6</xdr:row>
      <xdr:rowOff>28575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266950" cy="895350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9697" name="Option Button 1" hidden="1">
                <a:extLst>
                  <a:ext uri="{63B3BB69-23CF-44E3-9099-C40C66FF867C}">
                    <a14:compatExt spid="_x0000_s29697"/>
                  </a:ext>
                  <a:ext uri="{FF2B5EF4-FFF2-40B4-BE49-F238E27FC236}">
                    <a16:creationId xmlns:a16="http://schemas.microsoft.com/office/drawing/2014/main" id="{00000000-0008-0000-0400-0000017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9698" name="Option Button 2" hidden="1">
                <a:extLst>
                  <a:ext uri="{63B3BB69-23CF-44E3-9099-C40C66FF867C}">
                    <a14:compatExt spid="_x0000_s29698"/>
                  </a:ext>
                  <a:ext uri="{FF2B5EF4-FFF2-40B4-BE49-F238E27FC236}">
                    <a16:creationId xmlns:a16="http://schemas.microsoft.com/office/drawing/2014/main" id="{00000000-0008-0000-0400-0000027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9699" name="Option Button 3" hidden="1">
                <a:extLst>
                  <a:ext uri="{63B3BB69-23CF-44E3-9099-C40C66FF867C}">
                    <a14:compatExt spid="_x0000_s29699"/>
                  </a:ext>
                  <a:ext uri="{FF2B5EF4-FFF2-40B4-BE49-F238E27FC236}">
                    <a16:creationId xmlns:a16="http://schemas.microsoft.com/office/drawing/2014/main" id="{00000000-0008-0000-0400-0000037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1054100</xdr:colOff>
      <xdr:row>6</xdr:row>
      <xdr:rowOff>70877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1095375</xdr:colOff>
      <xdr:row>0</xdr:row>
      <xdr:rowOff>19050</xdr:rowOff>
    </xdr:from>
    <xdr:to>
      <xdr:col>4</xdr:col>
      <xdr:colOff>485775</xdr:colOff>
      <xdr:row>6</xdr:row>
      <xdr:rowOff>28575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266950" cy="895350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21" name="Option Button 1" hidden="1">
                <a:extLst>
                  <a:ext uri="{63B3BB69-23CF-44E3-9099-C40C66FF867C}">
                    <a14:compatExt spid="_x0000_s30721"/>
                  </a:ext>
                  <a:ext uri="{FF2B5EF4-FFF2-40B4-BE49-F238E27FC236}">
                    <a16:creationId xmlns:a16="http://schemas.microsoft.com/office/drawing/2014/main" id="{00000000-0008-0000-0500-0000017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22" name="Option Button 2" hidden="1">
                <a:extLst>
                  <a:ext uri="{63B3BB69-23CF-44E3-9099-C40C66FF867C}">
                    <a14:compatExt spid="_x0000_s30722"/>
                  </a:ext>
                  <a:ext uri="{FF2B5EF4-FFF2-40B4-BE49-F238E27FC236}">
                    <a16:creationId xmlns:a16="http://schemas.microsoft.com/office/drawing/2014/main" id="{00000000-0008-0000-0500-0000027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23" name="Option Button 3" hidden="1">
                <a:extLst>
                  <a:ext uri="{63B3BB69-23CF-44E3-9099-C40C66FF867C}">
                    <a14:compatExt spid="_x0000_s30723"/>
                  </a:ext>
                  <a:ext uri="{FF2B5EF4-FFF2-40B4-BE49-F238E27FC236}">
                    <a16:creationId xmlns:a16="http://schemas.microsoft.com/office/drawing/2014/main" id="{00000000-0008-0000-0500-0000037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1054100</xdr:colOff>
      <xdr:row>6</xdr:row>
      <xdr:rowOff>70877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1095375</xdr:colOff>
      <xdr:row>0</xdr:row>
      <xdr:rowOff>19050</xdr:rowOff>
    </xdr:from>
    <xdr:to>
      <xdr:col>4</xdr:col>
      <xdr:colOff>485775</xdr:colOff>
      <xdr:row>6</xdr:row>
      <xdr:rowOff>28575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266950" cy="895350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3793" name="Option Button 1" hidden="1">
                <a:extLst>
                  <a:ext uri="{63B3BB69-23CF-44E3-9099-C40C66FF867C}">
                    <a14:compatExt spid="_x0000_s33793"/>
                  </a:ext>
                  <a:ext uri="{FF2B5EF4-FFF2-40B4-BE49-F238E27FC236}">
                    <a16:creationId xmlns:a16="http://schemas.microsoft.com/office/drawing/2014/main" id="{00000000-0008-0000-0600-0000018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3794" name="Option Button 2" hidden="1">
                <a:extLst>
                  <a:ext uri="{63B3BB69-23CF-44E3-9099-C40C66FF867C}">
                    <a14:compatExt spid="_x0000_s33794"/>
                  </a:ext>
                  <a:ext uri="{FF2B5EF4-FFF2-40B4-BE49-F238E27FC236}">
                    <a16:creationId xmlns:a16="http://schemas.microsoft.com/office/drawing/2014/main" id="{00000000-0008-0000-0600-0000028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3795" name="Option Button 3" hidden="1">
                <a:extLst>
                  <a:ext uri="{63B3BB69-23CF-44E3-9099-C40C66FF867C}">
                    <a14:compatExt spid="_x0000_s33795"/>
                  </a:ext>
                  <a:ext uri="{FF2B5EF4-FFF2-40B4-BE49-F238E27FC236}">
                    <a16:creationId xmlns:a16="http://schemas.microsoft.com/office/drawing/2014/main" id="{00000000-0008-0000-0600-0000038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1054100</xdr:colOff>
      <xdr:row>6</xdr:row>
      <xdr:rowOff>70877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1095375</xdr:colOff>
      <xdr:row>0</xdr:row>
      <xdr:rowOff>19050</xdr:rowOff>
    </xdr:from>
    <xdr:to>
      <xdr:col>4</xdr:col>
      <xdr:colOff>485775</xdr:colOff>
      <xdr:row>6</xdr:row>
      <xdr:rowOff>28575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266950" cy="895350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745" name="Option Button 1" hidden="1">
                <a:extLst>
                  <a:ext uri="{63B3BB69-23CF-44E3-9099-C40C66FF867C}">
                    <a14:compatExt spid="_x0000_s31745"/>
                  </a:ext>
                  <a:ext uri="{FF2B5EF4-FFF2-40B4-BE49-F238E27FC236}">
                    <a16:creationId xmlns:a16="http://schemas.microsoft.com/office/drawing/2014/main" id="{00000000-0008-0000-0700-0000017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746" name="Option Button 2" hidden="1">
                <a:extLst>
                  <a:ext uri="{63B3BB69-23CF-44E3-9099-C40C66FF867C}">
                    <a14:compatExt spid="_x0000_s31746"/>
                  </a:ext>
                  <a:ext uri="{FF2B5EF4-FFF2-40B4-BE49-F238E27FC236}">
                    <a16:creationId xmlns:a16="http://schemas.microsoft.com/office/drawing/2014/main" id="{00000000-0008-0000-0700-0000027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747" name="Option Button 3" hidden="1">
                <a:extLst>
                  <a:ext uri="{63B3BB69-23CF-44E3-9099-C40C66FF867C}">
                    <a14:compatExt spid="_x0000_s31747"/>
                  </a:ext>
                  <a:ext uri="{FF2B5EF4-FFF2-40B4-BE49-F238E27FC236}">
                    <a16:creationId xmlns:a16="http://schemas.microsoft.com/office/drawing/2014/main" id="{00000000-0008-0000-0700-0000037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1054100</xdr:colOff>
      <xdr:row>6</xdr:row>
      <xdr:rowOff>70877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1095375</xdr:colOff>
      <xdr:row>0</xdr:row>
      <xdr:rowOff>19050</xdr:rowOff>
    </xdr:from>
    <xdr:to>
      <xdr:col>4</xdr:col>
      <xdr:colOff>485775</xdr:colOff>
      <xdr:row>6</xdr:row>
      <xdr:rowOff>28575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266950" cy="895350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4817" name="Option Button 1" hidden="1">
                <a:extLst>
                  <a:ext uri="{63B3BB69-23CF-44E3-9099-C40C66FF867C}">
                    <a14:compatExt spid="_x0000_s34817"/>
                  </a:ext>
                  <a:ext uri="{FF2B5EF4-FFF2-40B4-BE49-F238E27FC236}">
                    <a16:creationId xmlns:a16="http://schemas.microsoft.com/office/drawing/2014/main" id="{00000000-0008-0000-0800-0000018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4818" name="Option Button 2" hidden="1">
                <a:extLst>
                  <a:ext uri="{63B3BB69-23CF-44E3-9099-C40C66FF867C}">
                    <a14:compatExt spid="_x0000_s34818"/>
                  </a:ext>
                  <a:ext uri="{FF2B5EF4-FFF2-40B4-BE49-F238E27FC236}">
                    <a16:creationId xmlns:a16="http://schemas.microsoft.com/office/drawing/2014/main" id="{00000000-0008-0000-0800-0000028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4819" name="Option Button 3" hidden="1">
                <a:extLst>
                  <a:ext uri="{63B3BB69-23CF-44E3-9099-C40C66FF867C}">
                    <a14:compatExt spid="_x0000_s34819"/>
                  </a:ext>
                  <a:ext uri="{FF2B5EF4-FFF2-40B4-BE49-F238E27FC236}">
                    <a16:creationId xmlns:a16="http://schemas.microsoft.com/office/drawing/2014/main" id="{00000000-0008-0000-0800-0000038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0.xml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ctrlProp" Target="../ctrlProps/ctrlProp2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9AEE9-ED02-404B-A4A0-DFBAB7ED7AE9}">
  <dimension ref="A1:H145"/>
  <sheetViews>
    <sheetView tabSelected="1" zoomScaleNormal="100" workbookViewId="0"/>
  </sheetViews>
  <sheetFormatPr baseColWidth="10" defaultRowHeight="12.75" x14ac:dyDescent="0.2"/>
  <cols>
    <col min="1" max="1" width="37.140625" style="7" customWidth="1"/>
    <col min="2" max="8" width="21.5703125" style="7" customWidth="1"/>
    <col min="9" max="16384" width="11.42578125" style="7"/>
  </cols>
  <sheetData>
    <row r="1" spans="1:8" s="1" customFormat="1" x14ac:dyDescent="0.2"/>
    <row r="2" spans="1:8" s="1" customFormat="1" x14ac:dyDescent="0.2">
      <c r="B2" s="8"/>
      <c r="C2" s="8"/>
      <c r="D2" s="8"/>
      <c r="E2" s="8"/>
      <c r="F2" s="8"/>
      <c r="G2" s="8"/>
      <c r="H2" s="8"/>
    </row>
    <row r="3" spans="1:8" s="1" customFormat="1" x14ac:dyDescent="0.2">
      <c r="B3" s="8"/>
      <c r="C3" s="8"/>
      <c r="D3" s="8"/>
      <c r="E3" s="8"/>
      <c r="F3" s="8"/>
      <c r="G3" s="8"/>
      <c r="H3" s="8"/>
    </row>
    <row r="4" spans="1:8" s="1" customFormat="1" x14ac:dyDescent="0.2">
      <c r="B4" s="8"/>
      <c r="C4" s="8"/>
      <c r="D4" s="8"/>
      <c r="E4" s="8"/>
      <c r="F4" s="8"/>
      <c r="G4" s="8"/>
      <c r="H4" s="8"/>
    </row>
    <row r="5" spans="1:8" s="2" customFormat="1" x14ac:dyDescent="0.2"/>
    <row r="6" spans="1:8" s="1" customFormat="1" ht="6" customHeight="1" x14ac:dyDescent="0.2">
      <c r="A6" s="2"/>
      <c r="B6" s="2"/>
      <c r="C6" s="2"/>
      <c r="D6" s="2"/>
      <c r="E6" s="2"/>
      <c r="F6" s="2"/>
      <c r="G6" s="2"/>
      <c r="H6" s="2"/>
    </row>
    <row r="7" spans="1:8" s="1" customFormat="1" ht="6" customHeight="1" x14ac:dyDescent="0.2">
      <c r="A7" s="2"/>
      <c r="B7" s="2"/>
      <c r="C7" s="2"/>
      <c r="D7" s="2"/>
      <c r="E7" s="2"/>
      <c r="F7" s="2"/>
      <c r="G7" s="2"/>
      <c r="H7" s="2"/>
    </row>
    <row r="8" spans="1:8" s="2" customFormat="1" ht="15.75" customHeight="1" x14ac:dyDescent="0.2">
      <c r="A8" s="39" t="str">
        <f>VLOOKUP("&lt;Fachbereich&gt;",Uebersetzungen!$B$3:$E$85,Uebersetzungen!$B$2+1,FALSE)</f>
        <v>Daten &amp; Statistik</v>
      </c>
      <c r="B8" s="3"/>
      <c r="C8" s="3"/>
      <c r="D8" s="3"/>
      <c r="E8" s="3"/>
      <c r="F8" s="3"/>
      <c r="G8" s="3"/>
      <c r="H8" s="3"/>
    </row>
    <row r="9" spans="1:8" s="2" customFormat="1" ht="15.75" customHeight="1" x14ac:dyDescent="0.2">
      <c r="B9" s="3"/>
      <c r="C9" s="3"/>
      <c r="D9" s="3"/>
      <c r="E9" s="3"/>
      <c r="F9" s="3"/>
      <c r="G9" s="3"/>
      <c r="H9" s="3"/>
    </row>
    <row r="10" spans="1:8" s="2" customFormat="1" ht="15.75" customHeight="1" x14ac:dyDescent="0.25">
      <c r="A10" s="62" t="str">
        <f>VLOOKUP("&lt;Titel&gt;",Uebersetzungen!$B$3:$E$33,Uebersetzungen!$B$2+1,FALSE)</f>
        <v>Neu erstellte Wohnungen nach Zimmerzahl</v>
      </c>
      <c r="B10" s="63"/>
      <c r="C10" s="63"/>
      <c r="D10" s="63"/>
      <c r="E10" s="63"/>
      <c r="F10" s="63"/>
      <c r="G10" s="63"/>
      <c r="H10" s="63"/>
    </row>
    <row r="11" spans="1:8" s="4" customFormat="1" x14ac:dyDescent="0.2">
      <c r="A11" s="24" t="str">
        <f>VLOOKUP("&lt;UTitel&gt;",Uebersetzungen!$B$3:$E$85,Uebersetzungen!$B$2+1,FALSE)</f>
        <v>(Gemeindestand 2023: 101 Gemeinden)</v>
      </c>
      <c r="B11" s="25"/>
      <c r="C11" s="25"/>
      <c r="D11" s="25"/>
      <c r="E11" s="25"/>
      <c r="F11" s="25"/>
      <c r="G11" s="25"/>
      <c r="H11" s="26"/>
    </row>
    <row r="12" spans="1:8" s="4" customFormat="1" x14ac:dyDescent="0.2">
      <c r="A12" s="24"/>
      <c r="B12" s="25"/>
      <c r="C12" s="25"/>
      <c r="D12" s="25"/>
      <c r="E12" s="25"/>
      <c r="F12" s="25"/>
      <c r="G12" s="25"/>
      <c r="H12" s="26"/>
    </row>
    <row r="13" spans="1:8" s="4" customFormat="1" ht="13.5" thickBot="1" x14ac:dyDescent="0.25">
      <c r="A13" s="24"/>
      <c r="B13" s="25"/>
      <c r="C13" s="25"/>
      <c r="D13" s="25"/>
      <c r="E13" s="25"/>
      <c r="F13" s="25"/>
      <c r="G13" s="25"/>
      <c r="H13" s="26"/>
    </row>
    <row r="14" spans="1:8" s="4" customFormat="1" ht="18.75" thickBot="1" x14ac:dyDescent="0.25">
      <c r="A14" s="24"/>
      <c r="B14" s="64">
        <v>2023</v>
      </c>
      <c r="C14" s="65"/>
      <c r="D14" s="65"/>
      <c r="E14" s="65"/>
      <c r="F14" s="65"/>
      <c r="G14" s="65"/>
      <c r="H14" s="66"/>
    </row>
    <row r="15" spans="1:8" s="28" customFormat="1" ht="42" customHeight="1" x14ac:dyDescent="0.2">
      <c r="A15" s="46"/>
      <c r="B15" s="59" t="str">
        <f>VLOOKUP("&lt;SpaltenTitel_1&gt;",Uebersetzungen!$B$3:$E$31,Uebersetzungen!$B$2+1,FALSE)</f>
        <v>Wohnungen - Total</v>
      </c>
      <c r="C15" s="60" t="str">
        <f>VLOOKUP("&lt;SpaltenTitel_2&gt;",Uebersetzungen!$B$3:$E$31,Uebersetzungen!$B$2+1,FALSE)</f>
        <v>1-Zimmer-Wohnung</v>
      </c>
      <c r="D15" s="60" t="str">
        <f>VLOOKUP("&lt;SpaltenTitel_3&gt;",Uebersetzungen!$B$3:$E$31,Uebersetzungen!$B$2+1,FALSE)</f>
        <v>2-Zimmer-Wohnung</v>
      </c>
      <c r="E15" s="60" t="str">
        <f>VLOOKUP("&lt;SpaltenTitel_4&gt;",Uebersetzungen!$B$3:$E$31,Uebersetzungen!$B$2+1,FALSE)</f>
        <v>3-Zimmer-Wohnung</v>
      </c>
      <c r="F15" s="60" t="str">
        <f>VLOOKUP("&lt;SpaltenTitel_5&gt;",Uebersetzungen!$B$3:$E$31,Uebersetzungen!$B$2+1,FALSE)</f>
        <v>4-Zimmer-Wohnung</v>
      </c>
      <c r="G15" s="60" t="str">
        <f>VLOOKUP("&lt;SpaltenTitel_6&gt;",Uebersetzungen!$B$3:$E$31,Uebersetzungen!$B$2+1,FALSE)</f>
        <v>5-Zimmer-Wohnung</v>
      </c>
      <c r="H15" s="61" t="str">
        <f>VLOOKUP("&lt;SpaltenTitel_7&gt;",Uebersetzungen!$B$3:$E$31,Uebersetzungen!$B$2+1,FALSE)</f>
        <v>6-Zimmer-Wohnung oder grösser</v>
      </c>
    </row>
    <row r="16" spans="1:8" x14ac:dyDescent="0.2">
      <c r="A16" s="44"/>
      <c r="B16" s="47"/>
      <c r="C16" s="53"/>
      <c r="D16" s="53"/>
      <c r="E16" s="53"/>
      <c r="F16" s="53"/>
      <c r="G16" s="53"/>
      <c r="H16" s="31"/>
    </row>
    <row r="17" spans="1:8" x14ac:dyDescent="0.2">
      <c r="A17" s="45" t="str">
        <f>VLOOKUP("&lt;Zeilentitel_1&gt;",Uebersetzungen!$B$3:$E$85,Uebersetzungen!$B$2+1,FALSE)</f>
        <v>GRAUBÜNDEN</v>
      </c>
      <c r="B17" s="48">
        <v>1215</v>
      </c>
      <c r="C17" s="54">
        <v>173</v>
      </c>
      <c r="D17" s="54">
        <v>212</v>
      </c>
      <c r="E17" s="54">
        <v>319</v>
      </c>
      <c r="F17" s="54">
        <v>265</v>
      </c>
      <c r="G17" s="54">
        <v>157</v>
      </c>
      <c r="H17" s="32">
        <v>89</v>
      </c>
    </row>
    <row r="18" spans="1:8" x14ac:dyDescent="0.2">
      <c r="A18" s="5" t="str">
        <f>VLOOKUP("&lt;Zeilentitel_2&gt;",Uebersetzungen!$B$3:$E$85,Uebersetzungen!$B$2+1,FALSE)</f>
        <v>Region Albula</v>
      </c>
      <c r="B18" s="49">
        <v>43</v>
      </c>
      <c r="C18" s="55">
        <v>15</v>
      </c>
      <c r="D18" s="55">
        <v>1</v>
      </c>
      <c r="E18" s="55">
        <v>4</v>
      </c>
      <c r="F18" s="55">
        <v>9</v>
      </c>
      <c r="G18" s="55">
        <v>6</v>
      </c>
      <c r="H18" s="33">
        <v>8</v>
      </c>
    </row>
    <row r="19" spans="1:8" x14ac:dyDescent="0.2">
      <c r="A19" s="6" t="s">
        <v>0</v>
      </c>
      <c r="B19" s="47">
        <v>3</v>
      </c>
      <c r="C19" s="53">
        <v>0</v>
      </c>
      <c r="D19" s="53">
        <v>0</v>
      </c>
      <c r="E19" s="53">
        <v>2</v>
      </c>
      <c r="F19" s="53">
        <v>0</v>
      </c>
      <c r="G19" s="53">
        <v>0</v>
      </c>
      <c r="H19" s="34">
        <v>1</v>
      </c>
    </row>
    <row r="20" spans="1:8" x14ac:dyDescent="0.2">
      <c r="A20" s="6" t="s">
        <v>1</v>
      </c>
      <c r="B20" s="47">
        <v>22</v>
      </c>
      <c r="C20" s="53">
        <v>15</v>
      </c>
      <c r="D20" s="53">
        <v>0</v>
      </c>
      <c r="E20" s="53">
        <v>1</v>
      </c>
      <c r="F20" s="53">
        <v>6</v>
      </c>
      <c r="G20" s="53">
        <v>0</v>
      </c>
      <c r="H20" s="34">
        <v>0</v>
      </c>
    </row>
    <row r="21" spans="1:8" x14ac:dyDescent="0.2">
      <c r="A21" s="6" t="s">
        <v>94</v>
      </c>
      <c r="B21" s="47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34">
        <v>0</v>
      </c>
    </row>
    <row r="22" spans="1:8" x14ac:dyDescent="0.2">
      <c r="A22" s="6" t="s">
        <v>2</v>
      </c>
      <c r="B22" s="47">
        <v>5</v>
      </c>
      <c r="C22" s="53">
        <v>0</v>
      </c>
      <c r="D22" s="53">
        <v>0</v>
      </c>
      <c r="E22" s="53">
        <v>0</v>
      </c>
      <c r="F22" s="53">
        <v>0</v>
      </c>
      <c r="G22" s="53">
        <v>5</v>
      </c>
      <c r="H22" s="34">
        <v>0</v>
      </c>
    </row>
    <row r="23" spans="1:8" x14ac:dyDescent="0.2">
      <c r="A23" s="6" t="s">
        <v>88</v>
      </c>
      <c r="B23" s="47">
        <v>12</v>
      </c>
      <c r="C23" s="53">
        <v>0</v>
      </c>
      <c r="D23" s="53">
        <v>1</v>
      </c>
      <c r="E23" s="53">
        <v>1</v>
      </c>
      <c r="F23" s="53">
        <v>2</v>
      </c>
      <c r="G23" s="53">
        <v>1</v>
      </c>
      <c r="H23" s="34">
        <v>7</v>
      </c>
    </row>
    <row r="24" spans="1:8" x14ac:dyDescent="0.2">
      <c r="A24" s="6" t="s">
        <v>91</v>
      </c>
      <c r="B24" s="47">
        <v>1</v>
      </c>
      <c r="C24" s="53">
        <v>0</v>
      </c>
      <c r="D24" s="53">
        <v>0</v>
      </c>
      <c r="E24" s="53">
        <v>0</v>
      </c>
      <c r="F24" s="53">
        <v>1</v>
      </c>
      <c r="G24" s="53">
        <v>0</v>
      </c>
      <c r="H24" s="34">
        <v>0</v>
      </c>
    </row>
    <row r="25" spans="1:8" x14ac:dyDescent="0.2">
      <c r="A25" s="5" t="str">
        <f>VLOOKUP("&lt;Zeilentitel_3&gt;",Uebersetzungen!$B$3:$E$85,Uebersetzungen!$B$2+1,FALSE)</f>
        <v>Region Bernina</v>
      </c>
      <c r="B25" s="49">
        <v>7</v>
      </c>
      <c r="C25" s="55">
        <v>0</v>
      </c>
      <c r="D25" s="55">
        <v>0</v>
      </c>
      <c r="E25" s="55">
        <v>0</v>
      </c>
      <c r="F25" s="55">
        <v>2</v>
      </c>
      <c r="G25" s="55">
        <v>3</v>
      </c>
      <c r="H25" s="33">
        <v>2</v>
      </c>
    </row>
    <row r="26" spans="1:8" x14ac:dyDescent="0.2">
      <c r="A26" s="6" t="s">
        <v>3</v>
      </c>
      <c r="B26" s="47">
        <v>1</v>
      </c>
      <c r="C26" s="53">
        <v>0</v>
      </c>
      <c r="D26" s="53">
        <v>0</v>
      </c>
      <c r="E26" s="53">
        <v>0</v>
      </c>
      <c r="F26" s="53">
        <v>0</v>
      </c>
      <c r="G26" s="53">
        <v>1</v>
      </c>
      <c r="H26" s="34">
        <v>0</v>
      </c>
    </row>
    <row r="27" spans="1:8" x14ac:dyDescent="0.2">
      <c r="A27" s="6" t="s">
        <v>4</v>
      </c>
      <c r="B27" s="47">
        <v>6</v>
      </c>
      <c r="C27" s="53">
        <v>0</v>
      </c>
      <c r="D27" s="53">
        <v>0</v>
      </c>
      <c r="E27" s="53">
        <v>0</v>
      </c>
      <c r="F27" s="53">
        <v>2</v>
      </c>
      <c r="G27" s="53">
        <v>2</v>
      </c>
      <c r="H27" s="34">
        <v>2</v>
      </c>
    </row>
    <row r="28" spans="1:8" x14ac:dyDescent="0.2">
      <c r="A28" s="5" t="str">
        <f>VLOOKUP("&lt;Zeilentitel_4&gt;",Uebersetzungen!$B$3:$E$85,Uebersetzungen!$B$2+1,FALSE)</f>
        <v>Region Engiadina Bassa/Val Müstair</v>
      </c>
      <c r="B28" s="49">
        <v>54</v>
      </c>
      <c r="C28" s="55">
        <v>1</v>
      </c>
      <c r="D28" s="55">
        <v>11</v>
      </c>
      <c r="E28" s="55">
        <v>17</v>
      </c>
      <c r="F28" s="55">
        <v>13</v>
      </c>
      <c r="G28" s="55">
        <v>7</v>
      </c>
      <c r="H28" s="33">
        <v>5</v>
      </c>
    </row>
    <row r="29" spans="1:8" x14ac:dyDescent="0.2">
      <c r="A29" s="6" t="s">
        <v>37</v>
      </c>
      <c r="B29" s="47">
        <v>10</v>
      </c>
      <c r="C29" s="53">
        <v>0</v>
      </c>
      <c r="D29" s="53">
        <v>1</v>
      </c>
      <c r="E29" s="53">
        <v>2</v>
      </c>
      <c r="F29" s="53">
        <v>3</v>
      </c>
      <c r="G29" s="53">
        <v>4</v>
      </c>
      <c r="H29" s="34">
        <v>0</v>
      </c>
    </row>
    <row r="30" spans="1:8" x14ac:dyDescent="0.2">
      <c r="A30" s="6" t="s">
        <v>38</v>
      </c>
      <c r="B30" s="47">
        <v>8</v>
      </c>
      <c r="C30" s="53">
        <v>0</v>
      </c>
      <c r="D30" s="53">
        <v>4</v>
      </c>
      <c r="E30" s="53">
        <v>3</v>
      </c>
      <c r="F30" s="53">
        <v>1</v>
      </c>
      <c r="G30" s="53">
        <v>0</v>
      </c>
      <c r="H30" s="34">
        <v>0</v>
      </c>
    </row>
    <row r="31" spans="1:8" x14ac:dyDescent="0.2">
      <c r="A31" s="6" t="s">
        <v>39</v>
      </c>
      <c r="B31" s="47">
        <v>20</v>
      </c>
      <c r="C31" s="53">
        <v>0</v>
      </c>
      <c r="D31" s="53">
        <v>2</v>
      </c>
      <c r="E31" s="53">
        <v>8</v>
      </c>
      <c r="F31" s="53">
        <v>5</v>
      </c>
      <c r="G31" s="53">
        <v>2</v>
      </c>
      <c r="H31" s="34">
        <v>3</v>
      </c>
    </row>
    <row r="32" spans="1:8" x14ac:dyDescent="0.2">
      <c r="A32" s="6" t="s">
        <v>40</v>
      </c>
      <c r="B32" s="47">
        <v>3</v>
      </c>
      <c r="C32" s="53">
        <v>0</v>
      </c>
      <c r="D32" s="53">
        <v>1</v>
      </c>
      <c r="E32" s="53">
        <v>0</v>
      </c>
      <c r="F32" s="53">
        <v>1</v>
      </c>
      <c r="G32" s="53">
        <v>0</v>
      </c>
      <c r="H32" s="34">
        <v>1</v>
      </c>
    </row>
    <row r="33" spans="1:8" x14ac:dyDescent="0.2">
      <c r="A33" s="6" t="s">
        <v>59</v>
      </c>
      <c r="B33" s="47">
        <v>13</v>
      </c>
      <c r="C33" s="53">
        <v>1</v>
      </c>
      <c r="D33" s="53">
        <v>3</v>
      </c>
      <c r="E33" s="53">
        <v>4</v>
      </c>
      <c r="F33" s="53">
        <v>3</v>
      </c>
      <c r="G33" s="53">
        <v>1</v>
      </c>
      <c r="H33" s="34">
        <v>1</v>
      </c>
    </row>
    <row r="34" spans="1:8" x14ac:dyDescent="0.2">
      <c r="A34" s="5" t="str">
        <f>VLOOKUP("&lt;Zeilentitel_5&gt;",Uebersetzungen!$B$3:$E$85,Uebersetzungen!$B$2+1,FALSE)</f>
        <v>Region Imboden</v>
      </c>
      <c r="B34" s="49">
        <v>117</v>
      </c>
      <c r="C34" s="55">
        <v>1</v>
      </c>
      <c r="D34" s="55">
        <v>25</v>
      </c>
      <c r="E34" s="55">
        <v>39</v>
      </c>
      <c r="F34" s="55">
        <v>21</v>
      </c>
      <c r="G34" s="55">
        <v>25</v>
      </c>
      <c r="H34" s="33">
        <v>6</v>
      </c>
    </row>
    <row r="35" spans="1:8" x14ac:dyDescent="0.2">
      <c r="A35" s="6" t="s">
        <v>30</v>
      </c>
      <c r="B35" s="47">
        <v>9</v>
      </c>
      <c r="C35" s="53">
        <v>0</v>
      </c>
      <c r="D35" s="53">
        <v>0</v>
      </c>
      <c r="E35" s="53">
        <v>2</v>
      </c>
      <c r="F35" s="53">
        <v>0</v>
      </c>
      <c r="G35" s="53">
        <v>5</v>
      </c>
      <c r="H35" s="34">
        <v>2</v>
      </c>
    </row>
    <row r="36" spans="1:8" x14ac:dyDescent="0.2">
      <c r="A36" s="6" t="s">
        <v>31</v>
      </c>
      <c r="B36" s="47">
        <v>13</v>
      </c>
      <c r="C36" s="53">
        <v>0</v>
      </c>
      <c r="D36" s="53">
        <v>0</v>
      </c>
      <c r="E36" s="53">
        <v>1</v>
      </c>
      <c r="F36" s="53">
        <v>4</v>
      </c>
      <c r="G36" s="53">
        <v>6</v>
      </c>
      <c r="H36" s="34">
        <v>2</v>
      </c>
    </row>
    <row r="37" spans="1:8" x14ac:dyDescent="0.2">
      <c r="A37" s="6" t="s">
        <v>32</v>
      </c>
      <c r="B37" s="47">
        <v>2</v>
      </c>
      <c r="C37" s="53">
        <v>0</v>
      </c>
      <c r="D37" s="53">
        <v>0</v>
      </c>
      <c r="E37" s="53">
        <v>0</v>
      </c>
      <c r="F37" s="53">
        <v>0</v>
      </c>
      <c r="G37" s="53">
        <v>2</v>
      </c>
      <c r="H37" s="34">
        <v>0</v>
      </c>
    </row>
    <row r="38" spans="1:8" x14ac:dyDescent="0.2">
      <c r="A38" s="6" t="s">
        <v>33</v>
      </c>
      <c r="B38" s="47">
        <v>22</v>
      </c>
      <c r="C38" s="53">
        <v>0</v>
      </c>
      <c r="D38" s="53">
        <v>4</v>
      </c>
      <c r="E38" s="53">
        <v>6</v>
      </c>
      <c r="F38" s="53">
        <v>8</v>
      </c>
      <c r="G38" s="53">
        <v>4</v>
      </c>
      <c r="H38" s="34">
        <v>0</v>
      </c>
    </row>
    <row r="39" spans="1:8" x14ac:dyDescent="0.2">
      <c r="A39" s="6" t="s">
        <v>34</v>
      </c>
      <c r="B39" s="47">
        <v>54</v>
      </c>
      <c r="C39" s="53">
        <v>1</v>
      </c>
      <c r="D39" s="53">
        <v>21</v>
      </c>
      <c r="E39" s="53">
        <v>23</v>
      </c>
      <c r="F39" s="53">
        <v>4</v>
      </c>
      <c r="G39" s="53">
        <v>3</v>
      </c>
      <c r="H39" s="34">
        <v>2</v>
      </c>
    </row>
    <row r="40" spans="1:8" x14ac:dyDescent="0.2">
      <c r="A40" s="6" t="s">
        <v>35</v>
      </c>
      <c r="B40" s="47">
        <v>4</v>
      </c>
      <c r="C40" s="53">
        <v>0</v>
      </c>
      <c r="D40" s="53">
        <v>0</v>
      </c>
      <c r="E40" s="53">
        <v>2</v>
      </c>
      <c r="F40" s="53">
        <v>0</v>
      </c>
      <c r="G40" s="53">
        <v>2</v>
      </c>
      <c r="H40" s="34">
        <v>0</v>
      </c>
    </row>
    <row r="41" spans="1:8" x14ac:dyDescent="0.2">
      <c r="A41" s="6" t="s">
        <v>36</v>
      </c>
      <c r="B41" s="47">
        <v>13</v>
      </c>
      <c r="C41" s="53">
        <v>0</v>
      </c>
      <c r="D41" s="53">
        <v>0</v>
      </c>
      <c r="E41" s="53">
        <v>5</v>
      </c>
      <c r="F41" s="53">
        <v>5</v>
      </c>
      <c r="G41" s="53">
        <v>3</v>
      </c>
      <c r="H41" s="34">
        <v>0</v>
      </c>
    </row>
    <row r="42" spans="1:8" x14ac:dyDescent="0.2">
      <c r="A42" s="5" t="str">
        <f>VLOOKUP("&lt;Zeilentitel_6&gt;",Uebersetzungen!$B$3:$E$85,Uebersetzungen!$B$2+1,FALSE)</f>
        <v>Region Landquart</v>
      </c>
      <c r="B42" s="49">
        <v>80</v>
      </c>
      <c r="C42" s="55">
        <v>2</v>
      </c>
      <c r="D42" s="55">
        <v>9</v>
      </c>
      <c r="E42" s="55">
        <v>17</v>
      </c>
      <c r="F42" s="55">
        <v>25</v>
      </c>
      <c r="G42" s="55">
        <v>20</v>
      </c>
      <c r="H42" s="33">
        <v>7</v>
      </c>
    </row>
    <row r="43" spans="1:8" x14ac:dyDescent="0.2">
      <c r="A43" s="6" t="s">
        <v>70</v>
      </c>
      <c r="B43" s="47">
        <v>15</v>
      </c>
      <c r="C43" s="53">
        <v>0</v>
      </c>
      <c r="D43" s="53">
        <v>0</v>
      </c>
      <c r="E43" s="53">
        <v>1</v>
      </c>
      <c r="F43" s="53">
        <v>4</v>
      </c>
      <c r="G43" s="53">
        <v>10</v>
      </c>
      <c r="H43" s="34">
        <v>0</v>
      </c>
    </row>
    <row r="44" spans="1:8" x14ac:dyDescent="0.2">
      <c r="A44" s="6" t="s">
        <v>71</v>
      </c>
      <c r="B44" s="47">
        <v>13</v>
      </c>
      <c r="C44" s="53">
        <v>1</v>
      </c>
      <c r="D44" s="53">
        <v>0</v>
      </c>
      <c r="E44" s="53">
        <v>5</v>
      </c>
      <c r="F44" s="53">
        <v>4</v>
      </c>
      <c r="G44" s="53">
        <v>2</v>
      </c>
      <c r="H44" s="34">
        <v>1</v>
      </c>
    </row>
    <row r="45" spans="1:8" x14ac:dyDescent="0.2">
      <c r="A45" s="6" t="s">
        <v>72</v>
      </c>
      <c r="B45" s="47">
        <v>16</v>
      </c>
      <c r="C45" s="53">
        <v>0</v>
      </c>
      <c r="D45" s="53">
        <v>3</v>
      </c>
      <c r="E45" s="53">
        <v>3</v>
      </c>
      <c r="F45" s="53">
        <v>8</v>
      </c>
      <c r="G45" s="53">
        <v>2</v>
      </c>
      <c r="H45" s="34">
        <v>0</v>
      </c>
    </row>
    <row r="46" spans="1:8" x14ac:dyDescent="0.2">
      <c r="A46" s="6" t="s">
        <v>73</v>
      </c>
      <c r="B46" s="47">
        <v>4</v>
      </c>
      <c r="C46" s="53">
        <v>0</v>
      </c>
      <c r="D46" s="53">
        <v>1</v>
      </c>
      <c r="E46" s="53">
        <v>0</v>
      </c>
      <c r="F46" s="53">
        <v>3</v>
      </c>
      <c r="G46" s="53">
        <v>0</v>
      </c>
      <c r="H46" s="34">
        <v>0</v>
      </c>
    </row>
    <row r="47" spans="1:8" x14ac:dyDescent="0.2">
      <c r="A47" s="6" t="s">
        <v>74</v>
      </c>
      <c r="B47" s="47">
        <v>4</v>
      </c>
      <c r="C47" s="53">
        <v>0</v>
      </c>
      <c r="D47" s="53">
        <v>0</v>
      </c>
      <c r="E47" s="53">
        <v>0</v>
      </c>
      <c r="F47" s="53">
        <v>2</v>
      </c>
      <c r="G47" s="53">
        <v>1</v>
      </c>
      <c r="H47" s="34">
        <v>1</v>
      </c>
    </row>
    <row r="48" spans="1:8" x14ac:dyDescent="0.2">
      <c r="A48" s="6" t="s">
        <v>75</v>
      </c>
      <c r="B48" s="47">
        <v>17</v>
      </c>
      <c r="C48" s="53">
        <v>1</v>
      </c>
      <c r="D48" s="53">
        <v>4</v>
      </c>
      <c r="E48" s="53">
        <v>4</v>
      </c>
      <c r="F48" s="53">
        <v>2</v>
      </c>
      <c r="G48" s="53">
        <v>1</v>
      </c>
      <c r="H48" s="34">
        <v>5</v>
      </c>
    </row>
    <row r="49" spans="1:8" x14ac:dyDescent="0.2">
      <c r="A49" s="6" t="s">
        <v>76</v>
      </c>
      <c r="B49" s="47">
        <v>5</v>
      </c>
      <c r="C49" s="53">
        <v>0</v>
      </c>
      <c r="D49" s="53">
        <v>0</v>
      </c>
      <c r="E49" s="53">
        <v>3</v>
      </c>
      <c r="F49" s="53">
        <v>1</v>
      </c>
      <c r="G49" s="53">
        <v>1</v>
      </c>
      <c r="H49" s="34">
        <v>0</v>
      </c>
    </row>
    <row r="50" spans="1:8" x14ac:dyDescent="0.2">
      <c r="A50" s="6" t="s">
        <v>77</v>
      </c>
      <c r="B50" s="47">
        <v>6</v>
      </c>
      <c r="C50" s="53">
        <v>0</v>
      </c>
      <c r="D50" s="53">
        <v>1</v>
      </c>
      <c r="E50" s="53">
        <v>1</v>
      </c>
      <c r="F50" s="53">
        <v>1</v>
      </c>
      <c r="G50" s="53">
        <v>3</v>
      </c>
      <c r="H50" s="34">
        <v>0</v>
      </c>
    </row>
    <row r="51" spans="1:8" x14ac:dyDescent="0.2">
      <c r="A51" s="5" t="str">
        <f>VLOOKUP("&lt;Zeilentitel_7&gt;",Uebersetzungen!$B$3:$E$85,Uebersetzungen!$B$2+1,FALSE)</f>
        <v>Region Maloja</v>
      </c>
      <c r="B51" s="49">
        <v>139</v>
      </c>
      <c r="C51" s="55">
        <v>69</v>
      </c>
      <c r="D51" s="55">
        <v>7</v>
      </c>
      <c r="E51" s="55">
        <v>19</v>
      </c>
      <c r="F51" s="55">
        <v>26</v>
      </c>
      <c r="G51" s="55">
        <v>12</v>
      </c>
      <c r="H51" s="33">
        <v>6</v>
      </c>
    </row>
    <row r="52" spans="1:8" x14ac:dyDescent="0.2">
      <c r="A52" s="6" t="s">
        <v>41</v>
      </c>
      <c r="B52" s="47">
        <v>2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34">
        <v>2</v>
      </c>
    </row>
    <row r="53" spans="1:8" x14ac:dyDescent="0.2">
      <c r="A53" s="6" t="s">
        <v>42</v>
      </c>
      <c r="B53" s="47">
        <v>2</v>
      </c>
      <c r="C53" s="53">
        <v>0</v>
      </c>
      <c r="D53" s="53">
        <v>0</v>
      </c>
      <c r="E53" s="53">
        <v>2</v>
      </c>
      <c r="F53" s="53">
        <v>0</v>
      </c>
      <c r="G53" s="53">
        <v>0</v>
      </c>
      <c r="H53" s="34">
        <v>0</v>
      </c>
    </row>
    <row r="54" spans="1:8" x14ac:dyDescent="0.2">
      <c r="A54" s="6" t="s">
        <v>43</v>
      </c>
      <c r="B54" s="47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34">
        <v>0</v>
      </c>
    </row>
    <row r="55" spans="1:8" x14ac:dyDescent="0.2">
      <c r="A55" s="6" t="s">
        <v>44</v>
      </c>
      <c r="B55" s="47">
        <v>15</v>
      </c>
      <c r="C55" s="53">
        <v>11</v>
      </c>
      <c r="D55" s="53">
        <v>0</v>
      </c>
      <c r="E55" s="53">
        <v>2</v>
      </c>
      <c r="F55" s="53">
        <v>2</v>
      </c>
      <c r="G55" s="53">
        <v>0</v>
      </c>
      <c r="H55" s="34">
        <v>0</v>
      </c>
    </row>
    <row r="56" spans="1:8" x14ac:dyDescent="0.2">
      <c r="A56" s="6" t="s">
        <v>93</v>
      </c>
      <c r="B56" s="47">
        <v>14</v>
      </c>
      <c r="C56" s="53">
        <v>2</v>
      </c>
      <c r="D56" s="53">
        <v>1</v>
      </c>
      <c r="E56" s="53">
        <v>3</v>
      </c>
      <c r="F56" s="53">
        <v>5</v>
      </c>
      <c r="G56" s="53">
        <v>3</v>
      </c>
      <c r="H56" s="34">
        <v>0</v>
      </c>
    </row>
    <row r="57" spans="1:8" x14ac:dyDescent="0.2">
      <c r="A57" s="6" t="s">
        <v>45</v>
      </c>
      <c r="B57" s="47">
        <v>3</v>
      </c>
      <c r="C57" s="53">
        <v>0</v>
      </c>
      <c r="D57" s="53">
        <v>0</v>
      </c>
      <c r="E57" s="53">
        <v>0</v>
      </c>
      <c r="F57" s="53">
        <v>0</v>
      </c>
      <c r="G57" s="53">
        <v>2</v>
      </c>
      <c r="H57" s="34">
        <v>1</v>
      </c>
    </row>
    <row r="58" spans="1:8" x14ac:dyDescent="0.2">
      <c r="A58" s="6" t="s">
        <v>95</v>
      </c>
      <c r="B58" s="47">
        <v>66</v>
      </c>
      <c r="C58" s="53">
        <v>31</v>
      </c>
      <c r="D58" s="53">
        <v>6</v>
      </c>
      <c r="E58" s="53">
        <v>12</v>
      </c>
      <c r="F58" s="53">
        <v>14</v>
      </c>
      <c r="G58" s="53">
        <v>1</v>
      </c>
      <c r="H58" s="34">
        <v>2</v>
      </c>
    </row>
    <row r="59" spans="1:8" x14ac:dyDescent="0.2">
      <c r="A59" s="6" t="s">
        <v>46</v>
      </c>
      <c r="B59" s="47">
        <v>1</v>
      </c>
      <c r="C59" s="53">
        <v>0</v>
      </c>
      <c r="D59" s="53">
        <v>0</v>
      </c>
      <c r="E59" s="53">
        <v>0</v>
      </c>
      <c r="F59" s="53">
        <v>0</v>
      </c>
      <c r="G59" s="53">
        <v>1</v>
      </c>
      <c r="H59" s="34">
        <v>0</v>
      </c>
    </row>
    <row r="60" spans="1:8" x14ac:dyDescent="0.2">
      <c r="A60" s="6" t="s">
        <v>96</v>
      </c>
      <c r="B60" s="47">
        <v>25</v>
      </c>
      <c r="C60" s="53">
        <v>24</v>
      </c>
      <c r="D60" s="53">
        <v>0</v>
      </c>
      <c r="E60" s="53">
        <v>0</v>
      </c>
      <c r="F60" s="53">
        <v>0</v>
      </c>
      <c r="G60" s="53">
        <v>1</v>
      </c>
      <c r="H60" s="34">
        <v>0</v>
      </c>
    </row>
    <row r="61" spans="1:8" x14ac:dyDescent="0.2">
      <c r="A61" s="6" t="s">
        <v>47</v>
      </c>
      <c r="B61" s="47">
        <v>1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34">
        <v>1</v>
      </c>
    </row>
    <row r="62" spans="1:8" x14ac:dyDescent="0.2">
      <c r="A62" s="6" t="s">
        <v>48</v>
      </c>
      <c r="B62" s="47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34">
        <v>0</v>
      </c>
    </row>
    <row r="63" spans="1:8" x14ac:dyDescent="0.2">
      <c r="A63" s="6" t="s">
        <v>97</v>
      </c>
      <c r="B63" s="47">
        <v>10</v>
      </c>
      <c r="C63" s="53">
        <v>1</v>
      </c>
      <c r="D63" s="53">
        <v>0</v>
      </c>
      <c r="E63" s="53">
        <v>0</v>
      </c>
      <c r="F63" s="53">
        <v>5</v>
      </c>
      <c r="G63" s="53">
        <v>4</v>
      </c>
      <c r="H63" s="34">
        <v>0</v>
      </c>
    </row>
    <row r="64" spans="1:8" x14ac:dyDescent="0.2">
      <c r="A64" s="5" t="str">
        <f>VLOOKUP("&lt;Zeilentitel_8&gt;",Uebersetzungen!$B$3:$E$85,Uebersetzungen!$B$2+1,FALSE)</f>
        <v>Region Moesa</v>
      </c>
      <c r="B64" s="49">
        <v>50</v>
      </c>
      <c r="C64" s="55">
        <v>2</v>
      </c>
      <c r="D64" s="55">
        <v>13</v>
      </c>
      <c r="E64" s="55">
        <v>19</v>
      </c>
      <c r="F64" s="55">
        <v>9</v>
      </c>
      <c r="G64" s="55">
        <v>3</v>
      </c>
      <c r="H64" s="33">
        <v>4</v>
      </c>
    </row>
    <row r="65" spans="1:8" x14ac:dyDescent="0.2">
      <c r="A65" s="6" t="s">
        <v>49</v>
      </c>
      <c r="B65" s="47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34">
        <v>0</v>
      </c>
    </row>
    <row r="66" spans="1:8" x14ac:dyDescent="0.2">
      <c r="A66" s="6" t="s">
        <v>50</v>
      </c>
      <c r="B66" s="47">
        <v>1</v>
      </c>
      <c r="C66" s="53">
        <v>0</v>
      </c>
      <c r="D66" s="53">
        <v>0</v>
      </c>
      <c r="E66" s="53">
        <v>0</v>
      </c>
      <c r="F66" s="53">
        <v>0</v>
      </c>
      <c r="G66" s="53">
        <v>1</v>
      </c>
      <c r="H66" s="34">
        <v>0</v>
      </c>
    </row>
    <row r="67" spans="1:8" x14ac:dyDescent="0.2">
      <c r="A67" s="6" t="s">
        <v>51</v>
      </c>
      <c r="B67" s="47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34">
        <v>0</v>
      </c>
    </row>
    <row r="68" spans="1:8" x14ac:dyDescent="0.2">
      <c r="A68" s="6" t="s">
        <v>52</v>
      </c>
      <c r="B68" s="47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34">
        <v>0</v>
      </c>
    </row>
    <row r="69" spans="1:8" x14ac:dyDescent="0.2">
      <c r="A69" s="6" t="s">
        <v>53</v>
      </c>
      <c r="B69" s="47">
        <v>3</v>
      </c>
      <c r="C69" s="53">
        <v>0</v>
      </c>
      <c r="D69" s="53">
        <v>0</v>
      </c>
      <c r="E69" s="53">
        <v>0</v>
      </c>
      <c r="F69" s="53">
        <v>2</v>
      </c>
      <c r="G69" s="53">
        <v>0</v>
      </c>
      <c r="H69" s="34">
        <v>1</v>
      </c>
    </row>
    <row r="70" spans="1:8" x14ac:dyDescent="0.2">
      <c r="A70" s="6" t="s">
        <v>54</v>
      </c>
      <c r="B70" s="47">
        <v>1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34">
        <v>1</v>
      </c>
    </row>
    <row r="71" spans="1:8" x14ac:dyDescent="0.2">
      <c r="A71" s="6" t="s">
        <v>55</v>
      </c>
      <c r="B71" s="47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34">
        <v>0</v>
      </c>
    </row>
    <row r="72" spans="1:8" x14ac:dyDescent="0.2">
      <c r="A72" s="6" t="s">
        <v>56</v>
      </c>
      <c r="B72" s="47">
        <v>40</v>
      </c>
      <c r="C72" s="53">
        <v>2</v>
      </c>
      <c r="D72" s="53">
        <v>12</v>
      </c>
      <c r="E72" s="53">
        <v>19</v>
      </c>
      <c r="F72" s="53">
        <v>7</v>
      </c>
      <c r="G72" s="53">
        <v>0</v>
      </c>
      <c r="H72" s="34">
        <v>0</v>
      </c>
    </row>
    <row r="73" spans="1:8" x14ac:dyDescent="0.2">
      <c r="A73" s="6" t="s">
        <v>57</v>
      </c>
      <c r="B73" s="47">
        <v>2</v>
      </c>
      <c r="C73" s="53">
        <v>0</v>
      </c>
      <c r="D73" s="53">
        <v>0</v>
      </c>
      <c r="E73" s="53">
        <v>0</v>
      </c>
      <c r="F73" s="53">
        <v>0</v>
      </c>
      <c r="G73" s="53">
        <v>2</v>
      </c>
      <c r="H73" s="34">
        <v>0</v>
      </c>
    </row>
    <row r="74" spans="1:8" x14ac:dyDescent="0.2">
      <c r="A74" s="6" t="s">
        <v>98</v>
      </c>
      <c r="B74" s="47">
        <v>2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34">
        <v>2</v>
      </c>
    </row>
    <row r="75" spans="1:8" x14ac:dyDescent="0.2">
      <c r="A75" s="6" t="s">
        <v>58</v>
      </c>
      <c r="B75" s="47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34">
        <v>0</v>
      </c>
    </row>
    <row r="76" spans="1:8" x14ac:dyDescent="0.2">
      <c r="A76" s="6" t="s">
        <v>99</v>
      </c>
      <c r="B76" s="47">
        <v>1</v>
      </c>
      <c r="C76" s="53">
        <v>0</v>
      </c>
      <c r="D76" s="53">
        <v>1</v>
      </c>
      <c r="E76" s="53">
        <v>0</v>
      </c>
      <c r="F76" s="53">
        <v>0</v>
      </c>
      <c r="G76" s="53">
        <v>0</v>
      </c>
      <c r="H76" s="34">
        <v>0</v>
      </c>
    </row>
    <row r="77" spans="1:8" x14ac:dyDescent="0.2">
      <c r="A77" s="5" t="str">
        <f>VLOOKUP("&lt;Zeilentitel_9&gt;",Uebersetzungen!$B$3:$E$85,Uebersetzungen!$B$2+1,FALSE)</f>
        <v>Region Plessur</v>
      </c>
      <c r="B77" s="49">
        <v>321</v>
      </c>
      <c r="C77" s="55">
        <v>59</v>
      </c>
      <c r="D77" s="55">
        <v>83</v>
      </c>
      <c r="E77" s="55">
        <v>117</v>
      </c>
      <c r="F77" s="55">
        <v>50</v>
      </c>
      <c r="G77" s="55">
        <v>9</v>
      </c>
      <c r="H77" s="33">
        <v>3</v>
      </c>
    </row>
    <row r="78" spans="1:8" x14ac:dyDescent="0.2">
      <c r="A78" s="6" t="s">
        <v>66</v>
      </c>
      <c r="B78" s="47">
        <v>260</v>
      </c>
      <c r="C78" s="53">
        <v>54</v>
      </c>
      <c r="D78" s="53">
        <v>69</v>
      </c>
      <c r="E78" s="53">
        <v>82</v>
      </c>
      <c r="F78" s="53">
        <v>45</v>
      </c>
      <c r="G78" s="53">
        <v>9</v>
      </c>
      <c r="H78" s="34">
        <v>1</v>
      </c>
    </row>
    <row r="79" spans="1:8" x14ac:dyDescent="0.2">
      <c r="A79" s="6" t="s">
        <v>67</v>
      </c>
      <c r="B79" s="47">
        <v>3</v>
      </c>
      <c r="C79" s="53">
        <v>0</v>
      </c>
      <c r="D79" s="53">
        <v>2</v>
      </c>
      <c r="E79" s="53">
        <v>0</v>
      </c>
      <c r="F79" s="53">
        <v>1</v>
      </c>
      <c r="G79" s="53">
        <v>0</v>
      </c>
      <c r="H79" s="34">
        <v>0</v>
      </c>
    </row>
    <row r="80" spans="1:8" x14ac:dyDescent="0.2">
      <c r="A80" s="6" t="s">
        <v>68</v>
      </c>
      <c r="B80" s="47">
        <v>58</v>
      </c>
      <c r="C80" s="53">
        <v>5</v>
      </c>
      <c r="D80" s="53">
        <v>12</v>
      </c>
      <c r="E80" s="53">
        <v>35</v>
      </c>
      <c r="F80" s="53">
        <v>4</v>
      </c>
      <c r="G80" s="53">
        <v>0</v>
      </c>
      <c r="H80" s="34">
        <v>2</v>
      </c>
    </row>
    <row r="81" spans="1:8" x14ac:dyDescent="0.2">
      <c r="A81" s="6" t="s">
        <v>69</v>
      </c>
      <c r="B81" s="47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34">
        <v>0</v>
      </c>
    </row>
    <row r="82" spans="1:8" x14ac:dyDescent="0.2">
      <c r="A82" s="5" t="str">
        <f>VLOOKUP("&lt;Zeilentitel_10&gt;",Uebersetzungen!$B$3:$E$85,Uebersetzungen!$B$2+1,FALSE)</f>
        <v>Region Prättigau/Davos</v>
      </c>
      <c r="B82" s="49">
        <v>154</v>
      </c>
      <c r="C82" s="55">
        <v>5</v>
      </c>
      <c r="D82" s="55">
        <v>15</v>
      </c>
      <c r="E82" s="55">
        <v>35</v>
      </c>
      <c r="F82" s="55">
        <v>53</v>
      </c>
      <c r="G82" s="55">
        <v>36</v>
      </c>
      <c r="H82" s="33">
        <v>10</v>
      </c>
    </row>
    <row r="83" spans="1:8" x14ac:dyDescent="0.2">
      <c r="A83" s="6" t="s">
        <v>60</v>
      </c>
      <c r="B83" s="47">
        <v>61</v>
      </c>
      <c r="C83" s="53">
        <v>2</v>
      </c>
      <c r="D83" s="53">
        <v>11</v>
      </c>
      <c r="E83" s="53">
        <v>6</v>
      </c>
      <c r="F83" s="53">
        <v>23</v>
      </c>
      <c r="G83" s="53">
        <v>19</v>
      </c>
      <c r="H83" s="34">
        <v>0</v>
      </c>
    </row>
    <row r="84" spans="1:8" x14ac:dyDescent="0.2">
      <c r="A84" s="6" t="s">
        <v>61</v>
      </c>
      <c r="B84" s="47">
        <v>2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34">
        <v>2</v>
      </c>
    </row>
    <row r="85" spans="1:8" x14ac:dyDescent="0.2">
      <c r="A85" s="6" t="s">
        <v>62</v>
      </c>
      <c r="B85" s="47">
        <v>0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34">
        <v>0</v>
      </c>
    </row>
    <row r="86" spans="1:8" x14ac:dyDescent="0.2">
      <c r="A86" s="6" t="s">
        <v>63</v>
      </c>
      <c r="B86" s="47">
        <v>13</v>
      </c>
      <c r="C86" s="53">
        <v>0</v>
      </c>
      <c r="D86" s="53">
        <v>1</v>
      </c>
      <c r="E86" s="53">
        <v>10</v>
      </c>
      <c r="F86" s="53">
        <v>2</v>
      </c>
      <c r="G86" s="53">
        <v>0</v>
      </c>
      <c r="H86" s="34">
        <v>0</v>
      </c>
    </row>
    <row r="87" spans="1:8" x14ac:dyDescent="0.2">
      <c r="A87" s="6" t="s">
        <v>100</v>
      </c>
      <c r="B87" s="47">
        <v>51</v>
      </c>
      <c r="C87" s="53">
        <v>1</v>
      </c>
      <c r="D87" s="53">
        <v>3</v>
      </c>
      <c r="E87" s="53">
        <v>12</v>
      </c>
      <c r="F87" s="53">
        <v>21</v>
      </c>
      <c r="G87" s="53">
        <v>10</v>
      </c>
      <c r="H87" s="34">
        <v>4</v>
      </c>
    </row>
    <row r="88" spans="1:8" x14ac:dyDescent="0.2">
      <c r="A88" s="6" t="s">
        <v>89</v>
      </c>
      <c r="B88" s="47">
        <v>4</v>
      </c>
      <c r="C88" s="53">
        <v>1</v>
      </c>
      <c r="D88" s="53">
        <v>0</v>
      </c>
      <c r="E88" s="53">
        <v>2</v>
      </c>
      <c r="F88" s="53">
        <v>0</v>
      </c>
      <c r="G88" s="53">
        <v>1</v>
      </c>
      <c r="H88" s="34">
        <v>0</v>
      </c>
    </row>
    <row r="89" spans="1:8" x14ac:dyDescent="0.2">
      <c r="A89" s="6" t="s">
        <v>64</v>
      </c>
      <c r="B89" s="47">
        <v>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34">
        <v>0</v>
      </c>
    </row>
    <row r="90" spans="1:8" x14ac:dyDescent="0.2">
      <c r="A90" s="6" t="s">
        <v>65</v>
      </c>
      <c r="B90" s="47">
        <v>4</v>
      </c>
      <c r="C90" s="53">
        <v>0</v>
      </c>
      <c r="D90" s="53">
        <v>0</v>
      </c>
      <c r="E90" s="53">
        <v>1</v>
      </c>
      <c r="F90" s="53">
        <v>0</v>
      </c>
      <c r="G90" s="53">
        <v>1</v>
      </c>
      <c r="H90" s="34">
        <v>2</v>
      </c>
    </row>
    <row r="91" spans="1:8" x14ac:dyDescent="0.2">
      <c r="A91" s="6" t="s">
        <v>78</v>
      </c>
      <c r="B91" s="47">
        <v>13</v>
      </c>
      <c r="C91" s="53">
        <v>1</v>
      </c>
      <c r="D91" s="53">
        <v>0</v>
      </c>
      <c r="E91" s="53">
        <v>3</v>
      </c>
      <c r="F91" s="53">
        <v>4</v>
      </c>
      <c r="G91" s="53">
        <v>3</v>
      </c>
      <c r="H91" s="34">
        <v>2</v>
      </c>
    </row>
    <row r="92" spans="1:8" x14ac:dyDescent="0.2">
      <c r="A92" s="6" t="s">
        <v>79</v>
      </c>
      <c r="B92" s="47">
        <v>5</v>
      </c>
      <c r="C92" s="53">
        <v>0</v>
      </c>
      <c r="D92" s="53">
        <v>0</v>
      </c>
      <c r="E92" s="53">
        <v>0</v>
      </c>
      <c r="F92" s="53">
        <v>3</v>
      </c>
      <c r="G92" s="53">
        <v>2</v>
      </c>
      <c r="H92" s="34">
        <v>0</v>
      </c>
    </row>
    <row r="93" spans="1:8" x14ac:dyDescent="0.2">
      <c r="A93" s="6" t="s">
        <v>80</v>
      </c>
      <c r="B93" s="47">
        <v>1</v>
      </c>
      <c r="C93" s="53">
        <v>0</v>
      </c>
      <c r="D93" s="53">
        <v>0</v>
      </c>
      <c r="E93" s="53">
        <v>1</v>
      </c>
      <c r="F93" s="53">
        <v>0</v>
      </c>
      <c r="G93" s="53">
        <v>0</v>
      </c>
      <c r="H93" s="34">
        <v>0</v>
      </c>
    </row>
    <row r="94" spans="1:8" x14ac:dyDescent="0.2">
      <c r="A94" s="5" t="str">
        <f>VLOOKUP("&lt;Zeilentitel_11&gt;",Uebersetzungen!$B$3:$E$85,Uebersetzungen!$B$2+1,FALSE)</f>
        <v>Region Surselva</v>
      </c>
      <c r="B94" s="49">
        <v>156</v>
      </c>
      <c r="C94" s="55">
        <v>9</v>
      </c>
      <c r="D94" s="55">
        <v>21</v>
      </c>
      <c r="E94" s="55">
        <v>33</v>
      </c>
      <c r="F94" s="55">
        <v>38</v>
      </c>
      <c r="G94" s="55">
        <v>28</v>
      </c>
      <c r="H94" s="33">
        <v>27</v>
      </c>
    </row>
    <row r="95" spans="1:8" x14ac:dyDescent="0.2">
      <c r="A95" s="6" t="s">
        <v>5</v>
      </c>
      <c r="B95" s="47">
        <v>5</v>
      </c>
      <c r="C95" s="53">
        <v>0</v>
      </c>
      <c r="D95" s="53">
        <v>0</v>
      </c>
      <c r="E95" s="53">
        <v>2</v>
      </c>
      <c r="F95" s="53">
        <v>3</v>
      </c>
      <c r="G95" s="53">
        <v>0</v>
      </c>
      <c r="H95" s="34">
        <v>0</v>
      </c>
    </row>
    <row r="96" spans="1:8" x14ac:dyDescent="0.2">
      <c r="A96" s="6" t="s">
        <v>6</v>
      </c>
      <c r="B96" s="47">
        <v>27</v>
      </c>
      <c r="C96" s="53">
        <v>0</v>
      </c>
      <c r="D96" s="53">
        <v>2</v>
      </c>
      <c r="E96" s="53">
        <v>5</v>
      </c>
      <c r="F96" s="53">
        <v>2</v>
      </c>
      <c r="G96" s="53">
        <v>10</v>
      </c>
      <c r="H96" s="34">
        <v>8</v>
      </c>
    </row>
    <row r="97" spans="1:8" x14ac:dyDescent="0.2">
      <c r="A97" s="6" t="s">
        <v>7</v>
      </c>
      <c r="B97" s="47">
        <v>6</v>
      </c>
      <c r="C97" s="53">
        <v>0</v>
      </c>
      <c r="D97" s="53">
        <v>0</v>
      </c>
      <c r="E97" s="53">
        <v>2</v>
      </c>
      <c r="F97" s="53">
        <v>3</v>
      </c>
      <c r="G97" s="53">
        <v>1</v>
      </c>
      <c r="H97" s="34">
        <v>0</v>
      </c>
    </row>
    <row r="98" spans="1:8" x14ac:dyDescent="0.2">
      <c r="A98" s="6" t="s">
        <v>8</v>
      </c>
      <c r="B98" s="47">
        <v>6</v>
      </c>
      <c r="C98" s="53">
        <v>0</v>
      </c>
      <c r="D98" s="53">
        <v>1</v>
      </c>
      <c r="E98" s="53">
        <v>1</v>
      </c>
      <c r="F98" s="53">
        <v>3</v>
      </c>
      <c r="G98" s="53">
        <v>0</v>
      </c>
      <c r="H98" s="34">
        <v>1</v>
      </c>
    </row>
    <row r="99" spans="1:8" x14ac:dyDescent="0.2">
      <c r="A99" s="6" t="s">
        <v>9</v>
      </c>
      <c r="B99" s="47">
        <v>1</v>
      </c>
      <c r="C99" s="53">
        <v>0</v>
      </c>
      <c r="D99" s="53">
        <v>0</v>
      </c>
      <c r="E99" s="53">
        <v>0</v>
      </c>
      <c r="F99" s="53">
        <v>0</v>
      </c>
      <c r="G99" s="53">
        <v>1</v>
      </c>
      <c r="H99" s="34">
        <v>0</v>
      </c>
    </row>
    <row r="100" spans="1:8" x14ac:dyDescent="0.2">
      <c r="A100" s="6" t="s">
        <v>10</v>
      </c>
      <c r="B100" s="47">
        <v>33</v>
      </c>
      <c r="C100" s="53">
        <v>7</v>
      </c>
      <c r="D100" s="53">
        <v>5</v>
      </c>
      <c r="E100" s="53">
        <v>5</v>
      </c>
      <c r="F100" s="53">
        <v>9</v>
      </c>
      <c r="G100" s="53">
        <v>4</v>
      </c>
      <c r="H100" s="34">
        <v>3</v>
      </c>
    </row>
    <row r="101" spans="1:8" x14ac:dyDescent="0.2">
      <c r="A101" s="6" t="s">
        <v>11</v>
      </c>
      <c r="B101" s="47">
        <v>14</v>
      </c>
      <c r="C101" s="53">
        <v>0</v>
      </c>
      <c r="D101" s="53">
        <v>0</v>
      </c>
      <c r="E101" s="53">
        <v>3</v>
      </c>
      <c r="F101" s="53">
        <v>6</v>
      </c>
      <c r="G101" s="53">
        <v>2</v>
      </c>
      <c r="H101" s="34">
        <v>3</v>
      </c>
    </row>
    <row r="102" spans="1:8" x14ac:dyDescent="0.2">
      <c r="A102" s="6" t="s">
        <v>22</v>
      </c>
      <c r="B102" s="47">
        <v>4</v>
      </c>
      <c r="C102" s="53">
        <v>0</v>
      </c>
      <c r="D102" s="53">
        <v>2</v>
      </c>
      <c r="E102" s="53">
        <v>1</v>
      </c>
      <c r="F102" s="53">
        <v>1</v>
      </c>
      <c r="G102" s="53">
        <v>0</v>
      </c>
      <c r="H102" s="34">
        <v>0</v>
      </c>
    </row>
    <row r="103" spans="1:8" x14ac:dyDescent="0.2">
      <c r="A103" s="6" t="s">
        <v>81</v>
      </c>
      <c r="B103" s="47">
        <v>9</v>
      </c>
      <c r="C103" s="53">
        <v>0</v>
      </c>
      <c r="D103" s="53">
        <v>0</v>
      </c>
      <c r="E103" s="53">
        <v>0</v>
      </c>
      <c r="F103" s="53">
        <v>2</v>
      </c>
      <c r="G103" s="53">
        <v>4</v>
      </c>
      <c r="H103" s="34">
        <v>3</v>
      </c>
    </row>
    <row r="104" spans="1:8" x14ac:dyDescent="0.2">
      <c r="A104" s="6" t="s">
        <v>82</v>
      </c>
      <c r="B104" s="47">
        <v>2</v>
      </c>
      <c r="C104" s="53">
        <v>0</v>
      </c>
      <c r="D104" s="53">
        <v>0</v>
      </c>
      <c r="E104" s="53">
        <v>0</v>
      </c>
      <c r="F104" s="53">
        <v>0</v>
      </c>
      <c r="G104" s="53">
        <v>1</v>
      </c>
      <c r="H104" s="34">
        <v>1</v>
      </c>
    </row>
    <row r="105" spans="1:8" x14ac:dyDescent="0.2">
      <c r="A105" s="6" t="s">
        <v>83</v>
      </c>
      <c r="B105" s="47">
        <v>1</v>
      </c>
      <c r="C105" s="53">
        <v>0</v>
      </c>
      <c r="D105" s="53">
        <v>1</v>
      </c>
      <c r="E105" s="53">
        <v>0</v>
      </c>
      <c r="F105" s="53">
        <v>0</v>
      </c>
      <c r="G105" s="53">
        <v>0</v>
      </c>
      <c r="H105" s="34">
        <v>0</v>
      </c>
    </row>
    <row r="106" spans="1:8" x14ac:dyDescent="0.2">
      <c r="A106" s="6" t="s">
        <v>84</v>
      </c>
      <c r="B106" s="47">
        <v>7</v>
      </c>
      <c r="C106" s="53">
        <v>0</v>
      </c>
      <c r="D106" s="53">
        <v>1</v>
      </c>
      <c r="E106" s="53">
        <v>0</v>
      </c>
      <c r="F106" s="53">
        <v>4</v>
      </c>
      <c r="G106" s="53">
        <v>0</v>
      </c>
      <c r="H106" s="34">
        <v>2</v>
      </c>
    </row>
    <row r="107" spans="1:8" x14ac:dyDescent="0.2">
      <c r="A107" s="6" t="s">
        <v>85</v>
      </c>
      <c r="B107" s="47">
        <v>8</v>
      </c>
      <c r="C107" s="53">
        <v>0</v>
      </c>
      <c r="D107" s="53">
        <v>1</v>
      </c>
      <c r="E107" s="53">
        <v>3</v>
      </c>
      <c r="F107" s="53">
        <v>0</v>
      </c>
      <c r="G107" s="53">
        <v>3</v>
      </c>
      <c r="H107" s="34">
        <v>1</v>
      </c>
    </row>
    <row r="108" spans="1:8" x14ac:dyDescent="0.2">
      <c r="A108" s="6" t="s">
        <v>86</v>
      </c>
      <c r="B108" s="47">
        <v>7</v>
      </c>
      <c r="C108" s="53">
        <v>1</v>
      </c>
      <c r="D108" s="53">
        <v>0</v>
      </c>
      <c r="E108" s="53">
        <v>2</v>
      </c>
      <c r="F108" s="53">
        <v>3</v>
      </c>
      <c r="G108" s="53">
        <v>0</v>
      </c>
      <c r="H108" s="34">
        <v>1</v>
      </c>
    </row>
    <row r="109" spans="1:8" x14ac:dyDescent="0.2">
      <c r="A109" s="6" t="s">
        <v>90</v>
      </c>
      <c r="B109" s="47">
        <v>26</v>
      </c>
      <c r="C109" s="53">
        <v>1</v>
      </c>
      <c r="D109" s="53">
        <v>8</v>
      </c>
      <c r="E109" s="53">
        <v>9</v>
      </c>
      <c r="F109" s="53">
        <v>2</v>
      </c>
      <c r="G109" s="53">
        <v>2</v>
      </c>
      <c r="H109" s="34">
        <v>4</v>
      </c>
    </row>
    <row r="110" spans="1:8" x14ac:dyDescent="0.2">
      <c r="A110" s="5" t="str">
        <f>VLOOKUP("&lt;Zeilentitel_12&gt;",Uebersetzungen!$B$3:$E$85,Uebersetzungen!$B$2+1,FALSE)</f>
        <v>Region Viamala</v>
      </c>
      <c r="B110" s="49">
        <v>94</v>
      </c>
      <c r="C110" s="55">
        <v>10</v>
      </c>
      <c r="D110" s="55">
        <v>27</v>
      </c>
      <c r="E110" s="55">
        <v>19</v>
      </c>
      <c r="F110" s="55">
        <v>19</v>
      </c>
      <c r="G110" s="55">
        <v>8</v>
      </c>
      <c r="H110" s="33">
        <v>11</v>
      </c>
    </row>
    <row r="111" spans="1:8" x14ac:dyDescent="0.2">
      <c r="A111" s="6" t="s">
        <v>12</v>
      </c>
      <c r="B111" s="47">
        <v>2</v>
      </c>
      <c r="C111" s="53">
        <v>0</v>
      </c>
      <c r="D111" s="53">
        <v>1</v>
      </c>
      <c r="E111" s="53">
        <v>0</v>
      </c>
      <c r="F111" s="53">
        <v>0</v>
      </c>
      <c r="G111" s="53">
        <v>1</v>
      </c>
      <c r="H111" s="34">
        <v>0</v>
      </c>
    </row>
    <row r="112" spans="1:8" x14ac:dyDescent="0.2">
      <c r="A112" s="6" t="s">
        <v>13</v>
      </c>
      <c r="B112" s="47">
        <v>1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34">
        <v>1</v>
      </c>
    </row>
    <row r="113" spans="1:8" x14ac:dyDescent="0.2">
      <c r="A113" s="6" t="s">
        <v>14</v>
      </c>
      <c r="B113" s="47">
        <v>6</v>
      </c>
      <c r="C113" s="53">
        <v>0</v>
      </c>
      <c r="D113" s="53">
        <v>1</v>
      </c>
      <c r="E113" s="53">
        <v>1</v>
      </c>
      <c r="F113" s="53">
        <v>0</v>
      </c>
      <c r="G113" s="53">
        <v>0</v>
      </c>
      <c r="H113" s="34">
        <v>4</v>
      </c>
    </row>
    <row r="114" spans="1:8" x14ac:dyDescent="0.2">
      <c r="A114" s="6" t="s">
        <v>15</v>
      </c>
      <c r="B114" s="47">
        <v>0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34">
        <v>0</v>
      </c>
    </row>
    <row r="115" spans="1:8" x14ac:dyDescent="0.2">
      <c r="A115" s="6" t="s">
        <v>16</v>
      </c>
      <c r="B115" s="47">
        <v>46</v>
      </c>
      <c r="C115" s="53">
        <v>10</v>
      </c>
      <c r="D115" s="53">
        <v>9</v>
      </c>
      <c r="E115" s="53">
        <v>9</v>
      </c>
      <c r="F115" s="53">
        <v>14</v>
      </c>
      <c r="G115" s="53">
        <v>3</v>
      </c>
      <c r="H115" s="34">
        <v>1</v>
      </c>
    </row>
    <row r="116" spans="1:8" x14ac:dyDescent="0.2">
      <c r="A116" s="6" t="s">
        <v>17</v>
      </c>
      <c r="B116" s="47">
        <v>3</v>
      </c>
      <c r="C116" s="53">
        <v>0</v>
      </c>
      <c r="D116" s="53">
        <v>0</v>
      </c>
      <c r="E116" s="53">
        <v>0</v>
      </c>
      <c r="F116" s="53">
        <v>2</v>
      </c>
      <c r="G116" s="53">
        <v>0</v>
      </c>
      <c r="H116" s="34">
        <v>1</v>
      </c>
    </row>
    <row r="117" spans="1:8" x14ac:dyDescent="0.2">
      <c r="A117" s="6" t="s">
        <v>18</v>
      </c>
      <c r="B117" s="47">
        <v>0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34">
        <v>0</v>
      </c>
    </row>
    <row r="118" spans="1:8" x14ac:dyDescent="0.2">
      <c r="A118" s="6" t="s">
        <v>19</v>
      </c>
      <c r="B118" s="47">
        <v>22</v>
      </c>
      <c r="C118" s="53">
        <v>0</v>
      </c>
      <c r="D118" s="53">
        <v>14</v>
      </c>
      <c r="E118" s="53">
        <v>8</v>
      </c>
      <c r="F118" s="53">
        <v>0</v>
      </c>
      <c r="G118" s="53">
        <v>0</v>
      </c>
      <c r="H118" s="34">
        <v>0</v>
      </c>
    </row>
    <row r="119" spans="1:8" x14ac:dyDescent="0.2">
      <c r="A119" s="6" t="s">
        <v>20</v>
      </c>
      <c r="B119" s="47">
        <v>1</v>
      </c>
      <c r="C119" s="53">
        <v>0</v>
      </c>
      <c r="D119" s="53">
        <v>1</v>
      </c>
      <c r="E119" s="53">
        <v>0</v>
      </c>
      <c r="F119" s="53">
        <v>0</v>
      </c>
      <c r="G119" s="53">
        <v>0</v>
      </c>
      <c r="H119" s="34">
        <v>0</v>
      </c>
    </row>
    <row r="120" spans="1:8" x14ac:dyDescent="0.2">
      <c r="A120" s="6" t="s">
        <v>21</v>
      </c>
      <c r="B120" s="47">
        <v>1</v>
      </c>
      <c r="C120" s="53">
        <v>0</v>
      </c>
      <c r="D120" s="53">
        <v>0</v>
      </c>
      <c r="E120" s="53">
        <v>0</v>
      </c>
      <c r="F120" s="53">
        <v>0</v>
      </c>
      <c r="G120" s="53">
        <v>1</v>
      </c>
      <c r="H120" s="34">
        <v>0</v>
      </c>
    </row>
    <row r="121" spans="1:8" x14ac:dyDescent="0.2">
      <c r="A121" s="6" t="s">
        <v>23</v>
      </c>
      <c r="B121" s="47">
        <v>2</v>
      </c>
      <c r="C121" s="53">
        <v>0</v>
      </c>
      <c r="D121" s="53">
        <v>0</v>
      </c>
      <c r="E121" s="53">
        <v>0</v>
      </c>
      <c r="F121" s="53">
        <v>0</v>
      </c>
      <c r="G121" s="53">
        <v>1</v>
      </c>
      <c r="H121" s="34">
        <v>1</v>
      </c>
    </row>
    <row r="122" spans="1:8" x14ac:dyDescent="0.2">
      <c r="A122" s="6" t="s">
        <v>24</v>
      </c>
      <c r="B122" s="47">
        <v>1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34">
        <v>1</v>
      </c>
    </row>
    <row r="123" spans="1:8" x14ac:dyDescent="0.2">
      <c r="A123" s="6" t="s">
        <v>25</v>
      </c>
      <c r="B123" s="47">
        <v>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34">
        <v>0</v>
      </c>
    </row>
    <row r="124" spans="1:8" x14ac:dyDescent="0.2">
      <c r="A124" s="6" t="s">
        <v>26</v>
      </c>
      <c r="B124" s="47">
        <v>2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34">
        <v>2</v>
      </c>
    </row>
    <row r="125" spans="1:8" x14ac:dyDescent="0.2">
      <c r="A125" s="6" t="s">
        <v>27</v>
      </c>
      <c r="B125" s="47">
        <v>0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34">
        <v>0</v>
      </c>
    </row>
    <row r="126" spans="1:8" x14ac:dyDescent="0.2">
      <c r="A126" s="6" t="s">
        <v>28</v>
      </c>
      <c r="B126" s="47">
        <v>1</v>
      </c>
      <c r="C126" s="53">
        <v>0</v>
      </c>
      <c r="D126" s="53">
        <v>0</v>
      </c>
      <c r="E126" s="53">
        <v>0</v>
      </c>
      <c r="F126" s="53">
        <v>0</v>
      </c>
      <c r="G126" s="53">
        <v>1</v>
      </c>
      <c r="H126" s="34">
        <v>0</v>
      </c>
    </row>
    <row r="127" spans="1:8" x14ac:dyDescent="0.2">
      <c r="A127" s="6" t="s">
        <v>29</v>
      </c>
      <c r="B127" s="47">
        <v>0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34">
        <v>0</v>
      </c>
    </row>
    <row r="128" spans="1:8" x14ac:dyDescent="0.2">
      <c r="A128" s="6" t="s">
        <v>92</v>
      </c>
      <c r="B128" s="47">
        <v>3</v>
      </c>
      <c r="C128" s="53">
        <v>0</v>
      </c>
      <c r="D128" s="53">
        <v>1</v>
      </c>
      <c r="E128" s="53">
        <v>1</v>
      </c>
      <c r="F128" s="53">
        <v>1</v>
      </c>
      <c r="G128" s="53">
        <v>0</v>
      </c>
      <c r="H128" s="34">
        <v>0</v>
      </c>
    </row>
    <row r="129" spans="1:8" x14ac:dyDescent="0.2">
      <c r="A129" s="6" t="s">
        <v>101</v>
      </c>
      <c r="B129" s="47">
        <v>3</v>
      </c>
      <c r="C129" s="53">
        <v>0</v>
      </c>
      <c r="D129" s="53">
        <v>0</v>
      </c>
      <c r="E129" s="53">
        <v>0</v>
      </c>
      <c r="F129" s="53">
        <v>2</v>
      </c>
      <c r="G129" s="53">
        <v>1</v>
      </c>
      <c r="H129" s="34">
        <v>0</v>
      </c>
    </row>
    <row r="130" spans="1:8" x14ac:dyDescent="0.2">
      <c r="A130" s="6"/>
      <c r="B130" s="50"/>
      <c r="C130" s="56"/>
      <c r="D130" s="56"/>
      <c r="E130" s="56"/>
      <c r="F130" s="56"/>
      <c r="G130" s="56"/>
      <c r="H130" s="35"/>
    </row>
    <row r="131" spans="1:8" x14ac:dyDescent="0.2">
      <c r="A131" s="41" t="str">
        <f>VLOOKUP("&lt;Zeilentitel_1&gt;",Uebersetzungen!$B$3:$E$85,Uebersetzungen!$B$2+1,FALSE)</f>
        <v>GRAUBÜNDEN</v>
      </c>
      <c r="B131" s="51">
        <v>1215</v>
      </c>
      <c r="C131" s="57">
        <v>173</v>
      </c>
      <c r="D131" s="57">
        <v>212</v>
      </c>
      <c r="E131" s="57">
        <v>319</v>
      </c>
      <c r="F131" s="57">
        <v>265</v>
      </c>
      <c r="G131" s="57">
        <v>157</v>
      </c>
      <c r="H131" s="36">
        <v>89</v>
      </c>
    </row>
    <row r="132" spans="1:8" x14ac:dyDescent="0.2">
      <c r="A132" s="42" t="str">
        <f>VLOOKUP("&lt;Zeilentitel_2&gt;",Uebersetzungen!$B$3:$E$85,Uebersetzungen!$B$2+1,FALSE)</f>
        <v>Region Albula</v>
      </c>
      <c r="B132" s="47">
        <v>43</v>
      </c>
      <c r="C132" s="53">
        <v>15</v>
      </c>
      <c r="D132" s="53">
        <v>1</v>
      </c>
      <c r="E132" s="53">
        <v>4</v>
      </c>
      <c r="F132" s="53">
        <v>9</v>
      </c>
      <c r="G132" s="53">
        <v>6</v>
      </c>
      <c r="H132" s="34">
        <v>8</v>
      </c>
    </row>
    <row r="133" spans="1:8" x14ac:dyDescent="0.2">
      <c r="A133" s="42" t="str">
        <f>VLOOKUP("&lt;Zeilentitel_3&gt;",Uebersetzungen!$B$3:$E$85,Uebersetzungen!$B$2+1,FALSE)</f>
        <v>Region Bernina</v>
      </c>
      <c r="B133" s="47">
        <v>7</v>
      </c>
      <c r="C133" s="53">
        <v>0</v>
      </c>
      <c r="D133" s="53">
        <v>0</v>
      </c>
      <c r="E133" s="53">
        <v>0</v>
      </c>
      <c r="F133" s="53">
        <v>2</v>
      </c>
      <c r="G133" s="53">
        <v>3</v>
      </c>
      <c r="H133" s="34">
        <v>2</v>
      </c>
    </row>
    <row r="134" spans="1:8" x14ac:dyDescent="0.2">
      <c r="A134" s="42" t="str">
        <f>VLOOKUP("&lt;Zeilentitel_4&gt;",Uebersetzungen!$B$3:$E$85,Uebersetzungen!$B$2+1,FALSE)</f>
        <v>Region Engiadina Bassa/Val Müstair</v>
      </c>
      <c r="B134" s="47">
        <v>54</v>
      </c>
      <c r="C134" s="53">
        <v>1</v>
      </c>
      <c r="D134" s="53">
        <v>11</v>
      </c>
      <c r="E134" s="53">
        <v>17</v>
      </c>
      <c r="F134" s="53">
        <v>13</v>
      </c>
      <c r="G134" s="53">
        <v>7</v>
      </c>
      <c r="H134" s="34">
        <v>5</v>
      </c>
    </row>
    <row r="135" spans="1:8" x14ac:dyDescent="0.2">
      <c r="A135" s="42" t="str">
        <f>VLOOKUP("&lt;Zeilentitel_5&gt;",Uebersetzungen!$B$3:$E$85,Uebersetzungen!$B$2+1,FALSE)</f>
        <v>Region Imboden</v>
      </c>
      <c r="B135" s="47">
        <v>117</v>
      </c>
      <c r="C135" s="53">
        <v>1</v>
      </c>
      <c r="D135" s="53">
        <v>25</v>
      </c>
      <c r="E135" s="53">
        <v>39</v>
      </c>
      <c r="F135" s="53">
        <v>21</v>
      </c>
      <c r="G135" s="53">
        <v>25</v>
      </c>
      <c r="H135" s="34">
        <v>6</v>
      </c>
    </row>
    <row r="136" spans="1:8" x14ac:dyDescent="0.2">
      <c r="A136" s="42" t="str">
        <f>VLOOKUP("&lt;Zeilentitel_6&gt;",Uebersetzungen!$B$3:$E$85,Uebersetzungen!$B$2+1,FALSE)</f>
        <v>Region Landquart</v>
      </c>
      <c r="B136" s="47">
        <v>80</v>
      </c>
      <c r="C136" s="53">
        <v>2</v>
      </c>
      <c r="D136" s="53">
        <v>9</v>
      </c>
      <c r="E136" s="53">
        <v>17</v>
      </c>
      <c r="F136" s="53">
        <v>25</v>
      </c>
      <c r="G136" s="53">
        <v>20</v>
      </c>
      <c r="H136" s="34">
        <v>7</v>
      </c>
    </row>
    <row r="137" spans="1:8" x14ac:dyDescent="0.2">
      <c r="A137" s="42" t="str">
        <f>VLOOKUP("&lt;Zeilentitel_7&gt;",Uebersetzungen!$B$3:$E$85,Uebersetzungen!$B$2+1,FALSE)</f>
        <v>Region Maloja</v>
      </c>
      <c r="B137" s="47">
        <v>139</v>
      </c>
      <c r="C137" s="53">
        <v>69</v>
      </c>
      <c r="D137" s="53">
        <v>7</v>
      </c>
      <c r="E137" s="53">
        <v>19</v>
      </c>
      <c r="F137" s="53">
        <v>26</v>
      </c>
      <c r="G137" s="53">
        <v>12</v>
      </c>
      <c r="H137" s="34">
        <v>6</v>
      </c>
    </row>
    <row r="138" spans="1:8" x14ac:dyDescent="0.2">
      <c r="A138" s="42" t="str">
        <f>VLOOKUP("&lt;Zeilentitel_8&gt;",Uebersetzungen!$B$3:$E$85,Uebersetzungen!$B$2+1,FALSE)</f>
        <v>Region Moesa</v>
      </c>
      <c r="B138" s="47">
        <v>50</v>
      </c>
      <c r="C138" s="53">
        <v>2</v>
      </c>
      <c r="D138" s="53">
        <v>13</v>
      </c>
      <c r="E138" s="53">
        <v>19</v>
      </c>
      <c r="F138" s="53">
        <v>9</v>
      </c>
      <c r="G138" s="53">
        <v>3</v>
      </c>
      <c r="H138" s="34">
        <v>4</v>
      </c>
    </row>
    <row r="139" spans="1:8" x14ac:dyDescent="0.2">
      <c r="A139" s="42" t="str">
        <f>VLOOKUP("&lt;Zeilentitel_9&gt;",Uebersetzungen!$B$3:$E$85,Uebersetzungen!$B$2+1,FALSE)</f>
        <v>Region Plessur</v>
      </c>
      <c r="B139" s="47">
        <v>321</v>
      </c>
      <c r="C139" s="53">
        <v>59</v>
      </c>
      <c r="D139" s="53">
        <v>83</v>
      </c>
      <c r="E139" s="53">
        <v>117</v>
      </c>
      <c r="F139" s="53">
        <v>50</v>
      </c>
      <c r="G139" s="53">
        <v>9</v>
      </c>
      <c r="H139" s="34">
        <v>3</v>
      </c>
    </row>
    <row r="140" spans="1:8" x14ac:dyDescent="0.2">
      <c r="A140" s="42" t="str">
        <f>VLOOKUP("&lt;Zeilentitel_10&gt;",Uebersetzungen!$B$3:$E$85,Uebersetzungen!$B$2+1,FALSE)</f>
        <v>Region Prättigau/Davos</v>
      </c>
      <c r="B140" s="47">
        <v>154</v>
      </c>
      <c r="C140" s="53">
        <v>5</v>
      </c>
      <c r="D140" s="53">
        <v>15</v>
      </c>
      <c r="E140" s="53">
        <v>35</v>
      </c>
      <c r="F140" s="53">
        <v>53</v>
      </c>
      <c r="G140" s="53">
        <v>36</v>
      </c>
      <c r="H140" s="34">
        <v>10</v>
      </c>
    </row>
    <row r="141" spans="1:8" x14ac:dyDescent="0.2">
      <c r="A141" s="42" t="str">
        <f>VLOOKUP("&lt;Zeilentitel_11&gt;",Uebersetzungen!$B$3:$E$85,Uebersetzungen!$B$2+1,FALSE)</f>
        <v>Region Surselva</v>
      </c>
      <c r="B141" s="47">
        <v>156</v>
      </c>
      <c r="C141" s="53">
        <v>9</v>
      </c>
      <c r="D141" s="53">
        <v>21</v>
      </c>
      <c r="E141" s="53">
        <v>33</v>
      </c>
      <c r="F141" s="53">
        <v>38</v>
      </c>
      <c r="G141" s="53">
        <v>28</v>
      </c>
      <c r="H141" s="34">
        <v>27</v>
      </c>
    </row>
    <row r="142" spans="1:8" ht="13.5" thickBot="1" x14ac:dyDescent="0.25">
      <c r="A142" s="43" t="str">
        <f>VLOOKUP("&lt;Zeilentitel_12&gt;",Uebersetzungen!$B$3:$E$85,Uebersetzungen!$B$2+1,FALSE)</f>
        <v>Region Viamala</v>
      </c>
      <c r="B142" s="52">
        <v>94</v>
      </c>
      <c r="C142" s="58">
        <v>10</v>
      </c>
      <c r="D142" s="58">
        <v>27</v>
      </c>
      <c r="E142" s="58">
        <v>19</v>
      </c>
      <c r="F142" s="58">
        <v>19</v>
      </c>
      <c r="G142" s="58">
        <v>8</v>
      </c>
      <c r="H142" s="37">
        <v>11</v>
      </c>
    </row>
    <row r="143" spans="1:8" x14ac:dyDescent="0.2">
      <c r="A143" s="10"/>
      <c r="B143" s="9"/>
      <c r="C143" s="9"/>
      <c r="D143" s="9"/>
      <c r="E143" s="9"/>
      <c r="F143" s="9"/>
      <c r="G143" s="9"/>
      <c r="H143" s="9"/>
    </row>
    <row r="144" spans="1:8" x14ac:dyDescent="0.2">
      <c r="A144" s="4" t="str">
        <f>VLOOKUP("&lt;Quelle_1&gt;",Uebersetzungen!$B$3:$E$38,Uebersetzungen!$B$2+1,FALSE)</f>
        <v>Quelle: BFS (Bau- und Wohnbaustatistik)</v>
      </c>
    </row>
    <row r="145" spans="1:1" x14ac:dyDescent="0.2">
      <c r="A145" s="7" t="str">
        <f>VLOOKUP("&lt;Aktualisierung&gt;",Uebersetzungen!$B$3:$E$38,Uebersetzungen!$B$2+1,FALSE)</f>
        <v>Letztmals aktualisiert am: 17.07.2024</v>
      </c>
    </row>
  </sheetData>
  <sheetProtection sheet="1" objects="1" scenarios="1"/>
  <mergeCells count="2">
    <mergeCell ref="A10:H10"/>
    <mergeCell ref="B14:H14"/>
  </mergeCells>
  <pageMargins left="0.7" right="0.7" top="0.78740157499999996" bottom="0.78740157499999996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Option Button 1">
              <controlPr defaultSize="0" autoFill="0" autoLine="0" autoPict="0">
                <anchor moveWithCells="1">
                  <from>
                    <xdr:col>3</xdr:col>
                    <xdr:colOff>257175</xdr:colOff>
                    <xdr:row>1</xdr:row>
                    <xdr:rowOff>123825</xdr:rowOff>
                  </from>
                  <to>
                    <xdr:col>3</xdr:col>
                    <xdr:colOff>1247775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Option Button 2">
              <controlPr defaultSize="0" autoFill="0" autoLine="0" autoPict="0">
                <anchor moveWithCells="1">
                  <from>
                    <xdr:col>3</xdr:col>
                    <xdr:colOff>257175</xdr:colOff>
                    <xdr:row>2</xdr:row>
                    <xdr:rowOff>142875</xdr:rowOff>
                  </from>
                  <to>
                    <xdr:col>4</xdr:col>
                    <xdr:colOff>152400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Option Button 3">
              <controlPr defaultSize="0" autoFill="0" autoLine="0" autoPict="0">
                <anchor moveWithCells="1">
                  <from>
                    <xdr:col>3</xdr:col>
                    <xdr:colOff>257175</xdr:colOff>
                    <xdr:row>3</xdr:row>
                    <xdr:rowOff>152400</xdr:rowOff>
                  </from>
                  <to>
                    <xdr:col>3</xdr:col>
                    <xdr:colOff>1247775</xdr:colOff>
                    <xdr:row>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45"/>
  <sheetViews>
    <sheetView zoomScaleNormal="100" workbookViewId="0"/>
  </sheetViews>
  <sheetFormatPr baseColWidth="10" defaultRowHeight="12.75" x14ac:dyDescent="0.2"/>
  <cols>
    <col min="1" max="1" width="37.140625" style="7" customWidth="1"/>
    <col min="2" max="8" width="21.5703125" style="7" customWidth="1"/>
    <col min="9" max="16384" width="11.42578125" style="7"/>
  </cols>
  <sheetData>
    <row r="1" spans="1:8" s="1" customFormat="1" x14ac:dyDescent="0.2"/>
    <row r="2" spans="1:8" s="1" customFormat="1" x14ac:dyDescent="0.2">
      <c r="B2" s="8"/>
      <c r="C2" s="8"/>
      <c r="D2" s="8"/>
      <c r="E2" s="8"/>
      <c r="F2" s="8"/>
      <c r="G2" s="8"/>
      <c r="H2" s="8"/>
    </row>
    <row r="3" spans="1:8" s="1" customFormat="1" x14ac:dyDescent="0.2">
      <c r="B3" s="8"/>
      <c r="C3" s="8"/>
      <c r="D3" s="8"/>
      <c r="E3" s="8"/>
      <c r="F3" s="8"/>
      <c r="G3" s="8"/>
      <c r="H3" s="8"/>
    </row>
    <row r="4" spans="1:8" s="1" customFormat="1" x14ac:dyDescent="0.2">
      <c r="B4" s="8"/>
      <c r="C4" s="8"/>
      <c r="D4" s="8"/>
      <c r="E4" s="8"/>
      <c r="F4" s="8"/>
      <c r="G4" s="8"/>
      <c r="H4" s="8"/>
    </row>
    <row r="5" spans="1:8" s="2" customFormat="1" x14ac:dyDescent="0.2"/>
    <row r="6" spans="1:8" s="1" customFormat="1" ht="6" customHeight="1" x14ac:dyDescent="0.2">
      <c r="A6" s="2"/>
      <c r="B6" s="2"/>
      <c r="C6" s="2"/>
      <c r="D6" s="2"/>
      <c r="E6" s="2"/>
      <c r="F6" s="2"/>
      <c r="G6" s="2"/>
      <c r="H6" s="2"/>
    </row>
    <row r="7" spans="1:8" s="1" customFormat="1" ht="6" customHeight="1" x14ac:dyDescent="0.2">
      <c r="A7" s="2"/>
      <c r="B7" s="2"/>
      <c r="C7" s="2"/>
      <c r="D7" s="2"/>
      <c r="E7" s="2"/>
      <c r="F7" s="2"/>
      <c r="G7" s="2"/>
      <c r="H7" s="2"/>
    </row>
    <row r="8" spans="1:8" s="2" customFormat="1" ht="15.75" customHeight="1" x14ac:dyDescent="0.2">
      <c r="A8" s="39" t="str">
        <f>VLOOKUP("&lt;Fachbereich&gt;",Uebersetzungen!$B$3:$E$85,Uebersetzungen!$B$2+1,FALSE)</f>
        <v>Daten &amp; Statistik</v>
      </c>
      <c r="B8" s="3"/>
      <c r="C8" s="3"/>
      <c r="D8" s="3"/>
      <c r="E8" s="3"/>
      <c r="F8" s="3"/>
      <c r="G8" s="3"/>
      <c r="H8" s="3"/>
    </row>
    <row r="9" spans="1:8" s="2" customFormat="1" ht="15.75" customHeight="1" x14ac:dyDescent="0.2">
      <c r="B9" s="3"/>
      <c r="C9" s="3"/>
      <c r="D9" s="3"/>
      <c r="E9" s="3"/>
      <c r="F9" s="3"/>
      <c r="G9" s="3"/>
      <c r="H9" s="3"/>
    </row>
    <row r="10" spans="1:8" s="2" customFormat="1" ht="15.75" customHeight="1" x14ac:dyDescent="0.25">
      <c r="A10" s="62" t="str">
        <f>VLOOKUP("&lt;Titel&gt;",Uebersetzungen!$B$3:$E$33,Uebersetzungen!$B$2+1,FALSE)</f>
        <v>Neu erstellte Wohnungen nach Zimmerzahl</v>
      </c>
      <c r="B10" s="63"/>
      <c r="C10" s="63"/>
      <c r="D10" s="63"/>
      <c r="E10" s="63"/>
      <c r="F10" s="63"/>
      <c r="G10" s="63"/>
      <c r="H10" s="63"/>
    </row>
    <row r="11" spans="1:8" s="4" customFormat="1" x14ac:dyDescent="0.2">
      <c r="A11" s="24" t="str">
        <f>VLOOKUP("&lt;UTitel&gt;",Uebersetzungen!$B$3:$E$85,Uebersetzungen!$B$2+1,FALSE)</f>
        <v>(Gemeindestand 2023: 101 Gemeinden)</v>
      </c>
      <c r="B11" s="25"/>
      <c r="C11" s="25"/>
      <c r="D11" s="25"/>
      <c r="E11" s="25"/>
      <c r="F11" s="25"/>
      <c r="G11" s="25"/>
      <c r="H11" s="26"/>
    </row>
    <row r="12" spans="1:8" s="4" customFormat="1" x14ac:dyDescent="0.2">
      <c r="A12" s="24"/>
      <c r="B12" s="25"/>
      <c r="C12" s="25"/>
      <c r="D12" s="25"/>
      <c r="E12" s="25"/>
      <c r="F12" s="25"/>
      <c r="G12" s="25"/>
      <c r="H12" s="26"/>
    </row>
    <row r="13" spans="1:8" s="4" customFormat="1" ht="13.5" thickBot="1" x14ac:dyDescent="0.25">
      <c r="A13" s="24"/>
      <c r="B13" s="25"/>
      <c r="C13" s="25"/>
      <c r="D13" s="25"/>
      <c r="E13" s="25"/>
      <c r="F13" s="25"/>
      <c r="G13" s="25"/>
      <c r="H13" s="26"/>
    </row>
    <row r="14" spans="1:8" s="4" customFormat="1" ht="18.75" thickBot="1" x14ac:dyDescent="0.25">
      <c r="A14" s="24"/>
      <c r="B14" s="64">
        <v>2014</v>
      </c>
      <c r="C14" s="65"/>
      <c r="D14" s="65"/>
      <c r="E14" s="65"/>
      <c r="F14" s="65"/>
      <c r="G14" s="65"/>
      <c r="H14" s="66"/>
    </row>
    <row r="15" spans="1:8" s="28" customFormat="1" ht="42" customHeight="1" x14ac:dyDescent="0.2">
      <c r="A15" s="46"/>
      <c r="B15" s="59" t="str">
        <f>VLOOKUP("&lt;SpaltenTitel_1&gt;",Uebersetzungen!$B$3:$E$31,Uebersetzungen!$B$2+1,FALSE)</f>
        <v>Wohnungen - Total</v>
      </c>
      <c r="C15" s="60" t="str">
        <f>VLOOKUP("&lt;SpaltenTitel_2&gt;",Uebersetzungen!$B$3:$E$31,Uebersetzungen!$B$2+1,FALSE)</f>
        <v>1-Zimmer-Wohnung</v>
      </c>
      <c r="D15" s="60" t="str">
        <f>VLOOKUP("&lt;SpaltenTitel_3&gt;",Uebersetzungen!$B$3:$E$31,Uebersetzungen!$B$2+1,FALSE)</f>
        <v>2-Zimmer-Wohnung</v>
      </c>
      <c r="E15" s="60" t="str">
        <f>VLOOKUP("&lt;SpaltenTitel_4&gt;",Uebersetzungen!$B$3:$E$31,Uebersetzungen!$B$2+1,FALSE)</f>
        <v>3-Zimmer-Wohnung</v>
      </c>
      <c r="F15" s="60" t="str">
        <f>VLOOKUP("&lt;SpaltenTitel_5&gt;",Uebersetzungen!$B$3:$E$31,Uebersetzungen!$B$2+1,FALSE)</f>
        <v>4-Zimmer-Wohnung</v>
      </c>
      <c r="G15" s="60" t="str">
        <f>VLOOKUP("&lt;SpaltenTitel_6&gt;",Uebersetzungen!$B$3:$E$31,Uebersetzungen!$B$2+1,FALSE)</f>
        <v>5-Zimmer-Wohnung</v>
      </c>
      <c r="H15" s="61" t="str">
        <f>VLOOKUP("&lt;SpaltenTitel_7&gt;",Uebersetzungen!$B$3:$E$31,Uebersetzungen!$B$2+1,FALSE)</f>
        <v>6-Zimmer-Wohnung oder grösser</v>
      </c>
    </row>
    <row r="16" spans="1:8" x14ac:dyDescent="0.2">
      <c r="A16" s="44"/>
      <c r="B16" s="47"/>
      <c r="C16" s="53"/>
      <c r="D16" s="53"/>
      <c r="E16" s="53"/>
      <c r="F16" s="53"/>
      <c r="G16" s="53"/>
      <c r="H16" s="31"/>
    </row>
    <row r="17" spans="1:8" x14ac:dyDescent="0.2">
      <c r="A17" s="45" t="str">
        <f>VLOOKUP("&lt;Zeilentitel_1&gt;",Uebersetzungen!$B$3:$E$85,Uebersetzungen!$B$2+1,FALSE)</f>
        <v>GRAUBÜNDEN</v>
      </c>
      <c r="B17" s="48">
        <v>1776</v>
      </c>
      <c r="C17" s="54">
        <v>131</v>
      </c>
      <c r="D17" s="54">
        <v>260</v>
      </c>
      <c r="E17" s="54">
        <v>578</v>
      </c>
      <c r="F17" s="54">
        <v>536</v>
      </c>
      <c r="G17" s="54">
        <v>166</v>
      </c>
      <c r="H17" s="32">
        <v>105</v>
      </c>
    </row>
    <row r="18" spans="1:8" x14ac:dyDescent="0.2">
      <c r="A18" s="5" t="str">
        <f>VLOOKUP("&lt;Zeilentitel_2&gt;",Uebersetzungen!$B$3:$E$85,Uebersetzungen!$B$2+1,FALSE)</f>
        <v>Region Albula</v>
      </c>
      <c r="B18" s="49">
        <v>211</v>
      </c>
      <c r="C18" s="55">
        <v>17</v>
      </c>
      <c r="D18" s="55">
        <v>28</v>
      </c>
      <c r="E18" s="55">
        <v>85</v>
      </c>
      <c r="F18" s="55">
        <v>55</v>
      </c>
      <c r="G18" s="55">
        <v>16</v>
      </c>
      <c r="H18" s="33">
        <v>10</v>
      </c>
    </row>
    <row r="19" spans="1:8" x14ac:dyDescent="0.2">
      <c r="A19" s="6" t="s">
        <v>0</v>
      </c>
      <c r="B19" s="47">
        <v>116</v>
      </c>
      <c r="C19" s="53">
        <v>10</v>
      </c>
      <c r="D19" s="53">
        <v>5</v>
      </c>
      <c r="E19" s="53">
        <v>46</v>
      </c>
      <c r="F19" s="53">
        <v>38</v>
      </c>
      <c r="G19" s="53">
        <v>11</v>
      </c>
      <c r="H19" s="34">
        <v>6</v>
      </c>
    </row>
    <row r="20" spans="1:8" x14ac:dyDescent="0.2">
      <c r="A20" s="6" t="s">
        <v>1</v>
      </c>
      <c r="B20" s="47">
        <v>17</v>
      </c>
      <c r="C20" s="53">
        <v>0</v>
      </c>
      <c r="D20" s="53">
        <v>0</v>
      </c>
      <c r="E20" s="53">
        <v>12</v>
      </c>
      <c r="F20" s="53">
        <v>4</v>
      </c>
      <c r="G20" s="53">
        <v>1</v>
      </c>
      <c r="H20" s="34">
        <v>0</v>
      </c>
    </row>
    <row r="21" spans="1:8" x14ac:dyDescent="0.2">
      <c r="A21" s="6" t="s">
        <v>94</v>
      </c>
      <c r="B21" s="47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34">
        <v>0</v>
      </c>
    </row>
    <row r="22" spans="1:8" x14ac:dyDescent="0.2">
      <c r="A22" s="6" t="s">
        <v>2</v>
      </c>
      <c r="B22" s="47">
        <v>1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34">
        <v>1</v>
      </c>
    </row>
    <row r="23" spans="1:8" x14ac:dyDescent="0.2">
      <c r="A23" s="6" t="s">
        <v>88</v>
      </c>
      <c r="B23" s="47">
        <v>64</v>
      </c>
      <c r="C23" s="53">
        <v>5</v>
      </c>
      <c r="D23" s="53">
        <v>20</v>
      </c>
      <c r="E23" s="53">
        <v>22</v>
      </c>
      <c r="F23" s="53">
        <v>10</v>
      </c>
      <c r="G23" s="53">
        <v>4</v>
      </c>
      <c r="H23" s="34">
        <v>3</v>
      </c>
    </row>
    <row r="24" spans="1:8" x14ac:dyDescent="0.2">
      <c r="A24" s="6" t="s">
        <v>91</v>
      </c>
      <c r="B24" s="47">
        <v>13</v>
      </c>
      <c r="C24" s="53">
        <v>2</v>
      </c>
      <c r="D24" s="53">
        <v>3</v>
      </c>
      <c r="E24" s="53">
        <v>5</v>
      </c>
      <c r="F24" s="53">
        <v>3</v>
      </c>
      <c r="G24" s="53">
        <v>0</v>
      </c>
      <c r="H24" s="34">
        <v>0</v>
      </c>
    </row>
    <row r="25" spans="1:8" x14ac:dyDescent="0.2">
      <c r="A25" s="5" t="str">
        <f>VLOOKUP("&lt;Zeilentitel_3&gt;",Uebersetzungen!$B$3:$E$85,Uebersetzungen!$B$2+1,FALSE)</f>
        <v>Region Bernina</v>
      </c>
      <c r="B25" s="49">
        <v>11</v>
      </c>
      <c r="C25" s="55">
        <v>0</v>
      </c>
      <c r="D25" s="55">
        <v>0</v>
      </c>
      <c r="E25" s="55">
        <v>0</v>
      </c>
      <c r="F25" s="55">
        <v>6</v>
      </c>
      <c r="G25" s="55">
        <v>2</v>
      </c>
      <c r="H25" s="33">
        <v>3</v>
      </c>
    </row>
    <row r="26" spans="1:8" x14ac:dyDescent="0.2">
      <c r="A26" s="6" t="s">
        <v>3</v>
      </c>
      <c r="B26" s="47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34">
        <v>0</v>
      </c>
    </row>
    <row r="27" spans="1:8" x14ac:dyDescent="0.2">
      <c r="A27" s="6" t="s">
        <v>4</v>
      </c>
      <c r="B27" s="47">
        <v>11</v>
      </c>
      <c r="C27" s="53">
        <v>0</v>
      </c>
      <c r="D27" s="53">
        <v>0</v>
      </c>
      <c r="E27" s="53">
        <v>0</v>
      </c>
      <c r="F27" s="53">
        <v>6</v>
      </c>
      <c r="G27" s="53">
        <v>2</v>
      </c>
      <c r="H27" s="34">
        <v>3</v>
      </c>
    </row>
    <row r="28" spans="1:8" x14ac:dyDescent="0.2">
      <c r="A28" s="5" t="str">
        <f>VLOOKUP("&lt;Zeilentitel_4&gt;",Uebersetzungen!$B$3:$E$85,Uebersetzungen!$B$2+1,FALSE)</f>
        <v>Region Engiadina Bassa/Val Müstair</v>
      </c>
      <c r="B28" s="49">
        <v>126</v>
      </c>
      <c r="C28" s="55">
        <v>8</v>
      </c>
      <c r="D28" s="55">
        <v>26</v>
      </c>
      <c r="E28" s="55">
        <v>49</v>
      </c>
      <c r="F28" s="55">
        <v>21</v>
      </c>
      <c r="G28" s="55">
        <v>13</v>
      </c>
      <c r="H28" s="33">
        <v>9</v>
      </c>
    </row>
    <row r="29" spans="1:8" x14ac:dyDescent="0.2">
      <c r="A29" s="6" t="s">
        <v>37</v>
      </c>
      <c r="B29" s="47">
        <v>5</v>
      </c>
      <c r="C29" s="53">
        <v>1</v>
      </c>
      <c r="D29" s="53">
        <v>0</v>
      </c>
      <c r="E29" s="53">
        <v>2</v>
      </c>
      <c r="F29" s="53">
        <v>0</v>
      </c>
      <c r="G29" s="53">
        <v>0</v>
      </c>
      <c r="H29" s="34">
        <v>2</v>
      </c>
    </row>
    <row r="30" spans="1:8" x14ac:dyDescent="0.2">
      <c r="A30" s="6" t="s">
        <v>38</v>
      </c>
      <c r="B30" s="47">
        <v>6</v>
      </c>
      <c r="C30" s="53">
        <v>2</v>
      </c>
      <c r="D30" s="53">
        <v>0</v>
      </c>
      <c r="E30" s="53">
        <v>1</v>
      </c>
      <c r="F30" s="53">
        <v>2</v>
      </c>
      <c r="G30" s="53">
        <v>0</v>
      </c>
      <c r="H30" s="34">
        <v>1</v>
      </c>
    </row>
    <row r="31" spans="1:8" x14ac:dyDescent="0.2">
      <c r="A31" s="6" t="s">
        <v>39</v>
      </c>
      <c r="B31" s="47">
        <v>108</v>
      </c>
      <c r="C31" s="53">
        <v>4</v>
      </c>
      <c r="D31" s="53">
        <v>25</v>
      </c>
      <c r="E31" s="53">
        <v>46</v>
      </c>
      <c r="F31" s="53">
        <v>19</v>
      </c>
      <c r="G31" s="53">
        <v>10</v>
      </c>
      <c r="H31" s="34">
        <v>4</v>
      </c>
    </row>
    <row r="32" spans="1:8" x14ac:dyDescent="0.2">
      <c r="A32" s="6" t="s">
        <v>40</v>
      </c>
      <c r="B32" s="47">
        <v>4</v>
      </c>
      <c r="C32" s="53">
        <v>1</v>
      </c>
      <c r="D32" s="53">
        <v>1</v>
      </c>
      <c r="E32" s="53">
        <v>0</v>
      </c>
      <c r="F32" s="53">
        <v>0</v>
      </c>
      <c r="G32" s="53">
        <v>1</v>
      </c>
      <c r="H32" s="34">
        <v>1</v>
      </c>
    </row>
    <row r="33" spans="1:8" x14ac:dyDescent="0.2">
      <c r="A33" s="6" t="s">
        <v>59</v>
      </c>
      <c r="B33" s="47">
        <v>3</v>
      </c>
      <c r="C33" s="53">
        <v>0</v>
      </c>
      <c r="D33" s="53">
        <v>0</v>
      </c>
      <c r="E33" s="53">
        <v>0</v>
      </c>
      <c r="F33" s="53">
        <v>0</v>
      </c>
      <c r="G33" s="53">
        <v>2</v>
      </c>
      <c r="H33" s="34">
        <v>1</v>
      </c>
    </row>
    <row r="34" spans="1:8" x14ac:dyDescent="0.2">
      <c r="A34" s="5" t="str">
        <f>VLOOKUP("&lt;Zeilentitel_5&gt;",Uebersetzungen!$B$3:$E$85,Uebersetzungen!$B$2+1,FALSE)</f>
        <v>Region Imboden</v>
      </c>
      <c r="B34" s="49">
        <v>217</v>
      </c>
      <c r="C34" s="55">
        <v>0</v>
      </c>
      <c r="D34" s="55">
        <v>37</v>
      </c>
      <c r="E34" s="55">
        <v>70</v>
      </c>
      <c r="F34" s="55">
        <v>76</v>
      </c>
      <c r="G34" s="55">
        <v>16</v>
      </c>
      <c r="H34" s="33">
        <v>18</v>
      </c>
    </row>
    <row r="35" spans="1:8" x14ac:dyDescent="0.2">
      <c r="A35" s="6" t="s">
        <v>30</v>
      </c>
      <c r="B35" s="47">
        <v>55</v>
      </c>
      <c r="C35" s="53">
        <v>0</v>
      </c>
      <c r="D35" s="53">
        <v>17</v>
      </c>
      <c r="E35" s="53">
        <v>20</v>
      </c>
      <c r="F35" s="53">
        <v>9</v>
      </c>
      <c r="G35" s="53">
        <v>4</v>
      </c>
      <c r="H35" s="34">
        <v>5</v>
      </c>
    </row>
    <row r="36" spans="1:8" x14ac:dyDescent="0.2">
      <c r="A36" s="6" t="s">
        <v>31</v>
      </c>
      <c r="B36" s="47">
        <v>68</v>
      </c>
      <c r="C36" s="53">
        <v>0</v>
      </c>
      <c r="D36" s="53">
        <v>15</v>
      </c>
      <c r="E36" s="53">
        <v>15</v>
      </c>
      <c r="F36" s="53">
        <v>37</v>
      </c>
      <c r="G36" s="53">
        <v>0</v>
      </c>
      <c r="H36" s="34">
        <v>1</v>
      </c>
    </row>
    <row r="37" spans="1:8" x14ac:dyDescent="0.2">
      <c r="A37" s="6" t="s">
        <v>32</v>
      </c>
      <c r="B37" s="47">
        <v>10</v>
      </c>
      <c r="C37" s="53">
        <v>0</v>
      </c>
      <c r="D37" s="53">
        <v>0</v>
      </c>
      <c r="E37" s="53">
        <v>0</v>
      </c>
      <c r="F37" s="53">
        <v>5</v>
      </c>
      <c r="G37" s="53">
        <v>1</v>
      </c>
      <c r="H37" s="34">
        <v>4</v>
      </c>
    </row>
    <row r="38" spans="1:8" x14ac:dyDescent="0.2">
      <c r="A38" s="6" t="s">
        <v>33</v>
      </c>
      <c r="B38" s="47">
        <v>6</v>
      </c>
      <c r="C38" s="53">
        <v>0</v>
      </c>
      <c r="D38" s="53">
        <v>0</v>
      </c>
      <c r="E38" s="53">
        <v>0</v>
      </c>
      <c r="F38" s="53">
        <v>3</v>
      </c>
      <c r="G38" s="53">
        <v>2</v>
      </c>
      <c r="H38" s="34">
        <v>1</v>
      </c>
    </row>
    <row r="39" spans="1:8" x14ac:dyDescent="0.2">
      <c r="A39" s="6" t="s">
        <v>34</v>
      </c>
      <c r="B39" s="47">
        <v>58</v>
      </c>
      <c r="C39" s="53">
        <v>0</v>
      </c>
      <c r="D39" s="53">
        <v>5</v>
      </c>
      <c r="E39" s="53">
        <v>26</v>
      </c>
      <c r="F39" s="53">
        <v>15</v>
      </c>
      <c r="G39" s="53">
        <v>6</v>
      </c>
      <c r="H39" s="34">
        <v>6</v>
      </c>
    </row>
    <row r="40" spans="1:8" x14ac:dyDescent="0.2">
      <c r="A40" s="6" t="s">
        <v>35</v>
      </c>
      <c r="B40" s="47">
        <v>2</v>
      </c>
      <c r="C40" s="53">
        <v>0</v>
      </c>
      <c r="D40" s="53">
        <v>0</v>
      </c>
      <c r="E40" s="53">
        <v>0</v>
      </c>
      <c r="F40" s="53">
        <v>0</v>
      </c>
      <c r="G40" s="53">
        <v>2</v>
      </c>
      <c r="H40" s="34">
        <v>0</v>
      </c>
    </row>
    <row r="41" spans="1:8" x14ac:dyDescent="0.2">
      <c r="A41" s="6" t="s">
        <v>36</v>
      </c>
      <c r="B41" s="47">
        <v>18</v>
      </c>
      <c r="C41" s="53">
        <v>0</v>
      </c>
      <c r="D41" s="53">
        <v>0</v>
      </c>
      <c r="E41" s="53">
        <v>9</v>
      </c>
      <c r="F41" s="53">
        <v>7</v>
      </c>
      <c r="G41" s="53">
        <v>1</v>
      </c>
      <c r="H41" s="34">
        <v>1</v>
      </c>
    </row>
    <row r="42" spans="1:8" x14ac:dyDescent="0.2">
      <c r="A42" s="5" t="str">
        <f>VLOOKUP("&lt;Zeilentitel_6&gt;",Uebersetzungen!$B$3:$E$85,Uebersetzungen!$B$2+1,FALSE)</f>
        <v>Region Landquart</v>
      </c>
      <c r="B42" s="49">
        <v>244</v>
      </c>
      <c r="C42" s="55">
        <v>1</v>
      </c>
      <c r="D42" s="55">
        <v>47</v>
      </c>
      <c r="E42" s="55">
        <v>73</v>
      </c>
      <c r="F42" s="55">
        <v>92</v>
      </c>
      <c r="G42" s="55">
        <v>14</v>
      </c>
      <c r="H42" s="33">
        <v>17</v>
      </c>
    </row>
    <row r="43" spans="1:8" x14ac:dyDescent="0.2">
      <c r="A43" s="6" t="s">
        <v>70</v>
      </c>
      <c r="B43" s="47">
        <v>38</v>
      </c>
      <c r="C43" s="53">
        <v>0</v>
      </c>
      <c r="D43" s="53">
        <v>11</v>
      </c>
      <c r="E43" s="53">
        <v>12</v>
      </c>
      <c r="F43" s="53">
        <v>11</v>
      </c>
      <c r="G43" s="53">
        <v>3</v>
      </c>
      <c r="H43" s="34">
        <v>1</v>
      </c>
    </row>
    <row r="44" spans="1:8" x14ac:dyDescent="0.2">
      <c r="A44" s="6" t="s">
        <v>71</v>
      </c>
      <c r="B44" s="47">
        <v>13</v>
      </c>
      <c r="C44" s="53">
        <v>0</v>
      </c>
      <c r="D44" s="53">
        <v>1</v>
      </c>
      <c r="E44" s="53">
        <v>3</v>
      </c>
      <c r="F44" s="53">
        <v>8</v>
      </c>
      <c r="G44" s="53">
        <v>0</v>
      </c>
      <c r="H44" s="34">
        <v>1</v>
      </c>
    </row>
    <row r="45" spans="1:8" x14ac:dyDescent="0.2">
      <c r="A45" s="6" t="s">
        <v>72</v>
      </c>
      <c r="B45" s="47">
        <v>53</v>
      </c>
      <c r="C45" s="53">
        <v>0</v>
      </c>
      <c r="D45" s="53">
        <v>13</v>
      </c>
      <c r="E45" s="53">
        <v>18</v>
      </c>
      <c r="F45" s="53">
        <v>14</v>
      </c>
      <c r="G45" s="53">
        <v>6</v>
      </c>
      <c r="H45" s="34">
        <v>2</v>
      </c>
    </row>
    <row r="46" spans="1:8" x14ac:dyDescent="0.2">
      <c r="A46" s="6" t="s">
        <v>73</v>
      </c>
      <c r="B46" s="47">
        <v>6</v>
      </c>
      <c r="C46" s="53">
        <v>0</v>
      </c>
      <c r="D46" s="53">
        <v>2</v>
      </c>
      <c r="E46" s="53">
        <v>0</v>
      </c>
      <c r="F46" s="53">
        <v>3</v>
      </c>
      <c r="G46" s="53">
        <v>1</v>
      </c>
      <c r="H46" s="34">
        <v>0</v>
      </c>
    </row>
    <row r="47" spans="1:8" x14ac:dyDescent="0.2">
      <c r="A47" s="6" t="s">
        <v>74</v>
      </c>
      <c r="B47" s="47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34">
        <v>0</v>
      </c>
    </row>
    <row r="48" spans="1:8" x14ac:dyDescent="0.2">
      <c r="A48" s="6" t="s">
        <v>75</v>
      </c>
      <c r="B48" s="47">
        <v>5</v>
      </c>
      <c r="C48" s="53">
        <v>0</v>
      </c>
      <c r="D48" s="53">
        <v>0</v>
      </c>
      <c r="E48" s="53">
        <v>1</v>
      </c>
      <c r="F48" s="53">
        <v>2</v>
      </c>
      <c r="G48" s="53">
        <v>0</v>
      </c>
      <c r="H48" s="34">
        <v>2</v>
      </c>
    </row>
    <row r="49" spans="1:8" x14ac:dyDescent="0.2">
      <c r="A49" s="6" t="s">
        <v>76</v>
      </c>
      <c r="B49" s="47">
        <v>1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34">
        <v>1</v>
      </c>
    </row>
    <row r="50" spans="1:8" x14ac:dyDescent="0.2">
      <c r="A50" s="6" t="s">
        <v>77</v>
      </c>
      <c r="B50" s="47">
        <v>244</v>
      </c>
      <c r="C50" s="53">
        <v>1</v>
      </c>
      <c r="D50" s="53">
        <v>47</v>
      </c>
      <c r="E50" s="53">
        <v>73</v>
      </c>
      <c r="F50" s="53">
        <v>92</v>
      </c>
      <c r="G50" s="53">
        <v>14</v>
      </c>
      <c r="H50" s="34">
        <v>17</v>
      </c>
    </row>
    <row r="51" spans="1:8" x14ac:dyDescent="0.2">
      <c r="A51" s="5" t="str">
        <f>VLOOKUP("&lt;Zeilentitel_7&gt;",Uebersetzungen!$B$3:$E$85,Uebersetzungen!$B$2+1,FALSE)</f>
        <v>Region Maloja</v>
      </c>
      <c r="B51" s="49">
        <v>189</v>
      </c>
      <c r="C51" s="55">
        <v>76</v>
      </c>
      <c r="D51" s="55">
        <v>16</v>
      </c>
      <c r="E51" s="55">
        <v>42</v>
      </c>
      <c r="F51" s="55">
        <v>45</v>
      </c>
      <c r="G51" s="55">
        <v>6</v>
      </c>
      <c r="H51" s="33">
        <v>4</v>
      </c>
    </row>
    <row r="52" spans="1:8" x14ac:dyDescent="0.2">
      <c r="A52" s="6" t="s">
        <v>41</v>
      </c>
      <c r="B52" s="47">
        <v>6</v>
      </c>
      <c r="C52" s="53">
        <v>0</v>
      </c>
      <c r="D52" s="53">
        <v>0</v>
      </c>
      <c r="E52" s="53">
        <v>2</v>
      </c>
      <c r="F52" s="53">
        <v>2</v>
      </c>
      <c r="G52" s="53">
        <v>1</v>
      </c>
      <c r="H52" s="34">
        <v>1</v>
      </c>
    </row>
    <row r="53" spans="1:8" x14ac:dyDescent="0.2">
      <c r="A53" s="6" t="s">
        <v>42</v>
      </c>
      <c r="B53" s="47">
        <v>12</v>
      </c>
      <c r="C53" s="53">
        <v>0</v>
      </c>
      <c r="D53" s="53">
        <v>0</v>
      </c>
      <c r="E53" s="53">
        <v>6</v>
      </c>
      <c r="F53" s="53">
        <v>5</v>
      </c>
      <c r="G53" s="53">
        <v>1</v>
      </c>
      <c r="H53" s="34">
        <v>0</v>
      </c>
    </row>
    <row r="54" spans="1:8" x14ac:dyDescent="0.2">
      <c r="A54" s="6" t="s">
        <v>43</v>
      </c>
      <c r="B54" s="47">
        <v>8</v>
      </c>
      <c r="C54" s="53">
        <v>0</v>
      </c>
      <c r="D54" s="53">
        <v>1</v>
      </c>
      <c r="E54" s="53">
        <v>2</v>
      </c>
      <c r="F54" s="53">
        <v>4</v>
      </c>
      <c r="G54" s="53">
        <v>0</v>
      </c>
      <c r="H54" s="34">
        <v>1</v>
      </c>
    </row>
    <row r="55" spans="1:8" x14ac:dyDescent="0.2">
      <c r="A55" s="6" t="s">
        <v>44</v>
      </c>
      <c r="B55" s="47">
        <v>6</v>
      </c>
      <c r="C55" s="53">
        <v>0</v>
      </c>
      <c r="D55" s="53">
        <v>1</v>
      </c>
      <c r="E55" s="53">
        <v>0</v>
      </c>
      <c r="F55" s="53">
        <v>5</v>
      </c>
      <c r="G55" s="53">
        <v>0</v>
      </c>
      <c r="H55" s="34">
        <v>0</v>
      </c>
    </row>
    <row r="56" spans="1:8" x14ac:dyDescent="0.2">
      <c r="A56" s="6" t="s">
        <v>93</v>
      </c>
      <c r="B56" s="47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34">
        <v>0</v>
      </c>
    </row>
    <row r="57" spans="1:8" x14ac:dyDescent="0.2">
      <c r="A57" s="6" t="s">
        <v>45</v>
      </c>
      <c r="B57" s="47">
        <v>27</v>
      </c>
      <c r="C57" s="53">
        <v>12</v>
      </c>
      <c r="D57" s="53">
        <v>4</v>
      </c>
      <c r="E57" s="53">
        <v>7</v>
      </c>
      <c r="F57" s="53">
        <v>4</v>
      </c>
      <c r="G57" s="53">
        <v>0</v>
      </c>
      <c r="H57" s="34">
        <v>0</v>
      </c>
    </row>
    <row r="58" spans="1:8" x14ac:dyDescent="0.2">
      <c r="A58" s="6" t="s">
        <v>95</v>
      </c>
      <c r="B58" s="47">
        <v>93</v>
      </c>
      <c r="C58" s="53">
        <v>63</v>
      </c>
      <c r="D58" s="53">
        <v>7</v>
      </c>
      <c r="E58" s="53">
        <v>10</v>
      </c>
      <c r="F58" s="53">
        <v>8</v>
      </c>
      <c r="G58" s="53">
        <v>4</v>
      </c>
      <c r="H58" s="34">
        <v>1</v>
      </c>
    </row>
    <row r="59" spans="1:8" x14ac:dyDescent="0.2">
      <c r="A59" s="6" t="s">
        <v>46</v>
      </c>
      <c r="B59" s="47">
        <v>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34">
        <v>0</v>
      </c>
    </row>
    <row r="60" spans="1:8" x14ac:dyDescent="0.2">
      <c r="A60" s="6" t="s">
        <v>96</v>
      </c>
      <c r="B60" s="47">
        <v>11</v>
      </c>
      <c r="C60" s="53">
        <v>1</v>
      </c>
      <c r="D60" s="53">
        <v>0</v>
      </c>
      <c r="E60" s="53">
        <v>6</v>
      </c>
      <c r="F60" s="53">
        <v>3</v>
      </c>
      <c r="G60" s="53">
        <v>0</v>
      </c>
      <c r="H60" s="34">
        <v>1</v>
      </c>
    </row>
    <row r="61" spans="1:8" x14ac:dyDescent="0.2">
      <c r="A61" s="6" t="s">
        <v>47</v>
      </c>
      <c r="B61" s="47">
        <v>0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34">
        <v>0</v>
      </c>
    </row>
    <row r="62" spans="1:8" x14ac:dyDescent="0.2">
      <c r="A62" s="6" t="s">
        <v>48</v>
      </c>
      <c r="B62" s="47">
        <v>18</v>
      </c>
      <c r="C62" s="53">
        <v>0</v>
      </c>
      <c r="D62" s="53">
        <v>3</v>
      </c>
      <c r="E62" s="53">
        <v>7</v>
      </c>
      <c r="F62" s="53">
        <v>8</v>
      </c>
      <c r="G62" s="53">
        <v>0</v>
      </c>
      <c r="H62" s="34">
        <v>0</v>
      </c>
    </row>
    <row r="63" spans="1:8" x14ac:dyDescent="0.2">
      <c r="A63" s="6" t="s">
        <v>97</v>
      </c>
      <c r="B63" s="47">
        <v>8</v>
      </c>
      <c r="C63" s="53">
        <v>0</v>
      </c>
      <c r="D63" s="53">
        <v>0</v>
      </c>
      <c r="E63" s="53">
        <v>2</v>
      </c>
      <c r="F63" s="53">
        <v>6</v>
      </c>
      <c r="G63" s="53">
        <v>0</v>
      </c>
      <c r="H63" s="34">
        <v>0</v>
      </c>
    </row>
    <row r="64" spans="1:8" x14ac:dyDescent="0.2">
      <c r="A64" s="5" t="str">
        <f>VLOOKUP("&lt;Zeilentitel_8&gt;",Uebersetzungen!$B$3:$E$85,Uebersetzungen!$B$2+1,FALSE)</f>
        <v>Region Moesa</v>
      </c>
      <c r="B64" s="49">
        <v>11</v>
      </c>
      <c r="C64" s="55">
        <v>0</v>
      </c>
      <c r="D64" s="55">
        <v>4</v>
      </c>
      <c r="E64" s="55">
        <v>1</v>
      </c>
      <c r="F64" s="55">
        <v>2</v>
      </c>
      <c r="G64" s="55">
        <v>3</v>
      </c>
      <c r="H64" s="33">
        <v>1</v>
      </c>
    </row>
    <row r="65" spans="1:8" x14ac:dyDescent="0.2">
      <c r="A65" s="6" t="s">
        <v>49</v>
      </c>
      <c r="B65" s="47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34">
        <v>0</v>
      </c>
    </row>
    <row r="66" spans="1:8" x14ac:dyDescent="0.2">
      <c r="A66" s="6" t="s">
        <v>50</v>
      </c>
      <c r="B66" s="47">
        <v>1</v>
      </c>
      <c r="C66" s="53">
        <v>0</v>
      </c>
      <c r="D66" s="53">
        <v>0</v>
      </c>
      <c r="E66" s="53">
        <v>1</v>
      </c>
      <c r="F66" s="53">
        <v>0</v>
      </c>
      <c r="G66" s="53">
        <v>0</v>
      </c>
      <c r="H66" s="34">
        <v>0</v>
      </c>
    </row>
    <row r="67" spans="1:8" x14ac:dyDescent="0.2">
      <c r="A67" s="6" t="s">
        <v>51</v>
      </c>
      <c r="B67" s="47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34">
        <v>0</v>
      </c>
    </row>
    <row r="68" spans="1:8" x14ac:dyDescent="0.2">
      <c r="A68" s="6" t="s">
        <v>52</v>
      </c>
      <c r="B68" s="47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34">
        <v>0</v>
      </c>
    </row>
    <row r="69" spans="1:8" x14ac:dyDescent="0.2">
      <c r="A69" s="6" t="s">
        <v>53</v>
      </c>
      <c r="B69" s="47">
        <v>6</v>
      </c>
      <c r="C69" s="53">
        <v>0</v>
      </c>
      <c r="D69" s="53">
        <v>4</v>
      </c>
      <c r="E69" s="53">
        <v>0</v>
      </c>
      <c r="F69" s="53">
        <v>2</v>
      </c>
      <c r="G69" s="53">
        <v>0</v>
      </c>
      <c r="H69" s="34">
        <v>0</v>
      </c>
    </row>
    <row r="70" spans="1:8" x14ac:dyDescent="0.2">
      <c r="A70" s="6" t="s">
        <v>54</v>
      </c>
      <c r="B70" s="47">
        <v>2</v>
      </c>
      <c r="C70" s="53">
        <v>0</v>
      </c>
      <c r="D70" s="53">
        <v>0</v>
      </c>
      <c r="E70" s="53">
        <v>0</v>
      </c>
      <c r="F70" s="53">
        <v>0</v>
      </c>
      <c r="G70" s="53">
        <v>2</v>
      </c>
      <c r="H70" s="34">
        <v>0</v>
      </c>
    </row>
    <row r="71" spans="1:8" x14ac:dyDescent="0.2">
      <c r="A71" s="6" t="s">
        <v>55</v>
      </c>
      <c r="B71" s="47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34">
        <v>0</v>
      </c>
    </row>
    <row r="72" spans="1:8" x14ac:dyDescent="0.2">
      <c r="A72" s="6" t="s">
        <v>56</v>
      </c>
      <c r="B72" s="47">
        <v>1</v>
      </c>
      <c r="C72" s="53">
        <v>0</v>
      </c>
      <c r="D72" s="53">
        <v>0</v>
      </c>
      <c r="E72" s="53">
        <v>0</v>
      </c>
      <c r="F72" s="53">
        <v>0</v>
      </c>
      <c r="G72" s="53">
        <v>1</v>
      </c>
      <c r="H72" s="34">
        <v>0</v>
      </c>
    </row>
    <row r="73" spans="1:8" x14ac:dyDescent="0.2">
      <c r="A73" s="6" t="s">
        <v>57</v>
      </c>
      <c r="B73" s="47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34">
        <v>0</v>
      </c>
    </row>
    <row r="74" spans="1:8" x14ac:dyDescent="0.2">
      <c r="A74" s="6" t="s">
        <v>98</v>
      </c>
      <c r="B74" s="47">
        <v>1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34">
        <v>1</v>
      </c>
    </row>
    <row r="75" spans="1:8" x14ac:dyDescent="0.2">
      <c r="A75" s="6" t="s">
        <v>58</v>
      </c>
      <c r="B75" s="47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34">
        <v>0</v>
      </c>
    </row>
    <row r="76" spans="1:8" x14ac:dyDescent="0.2">
      <c r="A76" s="6" t="s">
        <v>99</v>
      </c>
      <c r="B76" s="47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34">
        <v>0</v>
      </c>
    </row>
    <row r="77" spans="1:8" x14ac:dyDescent="0.2">
      <c r="A77" s="5" t="str">
        <f>VLOOKUP("&lt;Zeilentitel_9&gt;",Uebersetzungen!$B$3:$E$85,Uebersetzungen!$B$2+1,FALSE)</f>
        <v>Region Plessur</v>
      </c>
      <c r="B77" s="49">
        <v>201</v>
      </c>
      <c r="C77" s="55">
        <v>2</v>
      </c>
      <c r="D77" s="55">
        <v>33</v>
      </c>
      <c r="E77" s="55">
        <v>61</v>
      </c>
      <c r="F77" s="55">
        <v>83</v>
      </c>
      <c r="G77" s="55">
        <v>17</v>
      </c>
      <c r="H77" s="33">
        <v>5</v>
      </c>
    </row>
    <row r="78" spans="1:8" x14ac:dyDescent="0.2">
      <c r="A78" s="6" t="s">
        <v>66</v>
      </c>
      <c r="B78" s="47">
        <v>164</v>
      </c>
      <c r="C78" s="53">
        <v>0</v>
      </c>
      <c r="D78" s="53">
        <v>25</v>
      </c>
      <c r="E78" s="53">
        <v>55</v>
      </c>
      <c r="F78" s="53">
        <v>71</v>
      </c>
      <c r="G78" s="53">
        <v>12</v>
      </c>
      <c r="H78" s="34">
        <v>1</v>
      </c>
    </row>
    <row r="79" spans="1:8" x14ac:dyDescent="0.2">
      <c r="A79" s="6" t="s">
        <v>67</v>
      </c>
      <c r="B79" s="47">
        <v>13</v>
      </c>
      <c r="C79" s="53">
        <v>0</v>
      </c>
      <c r="D79" s="53">
        <v>3</v>
      </c>
      <c r="E79" s="53">
        <v>4</v>
      </c>
      <c r="F79" s="53">
        <v>4</v>
      </c>
      <c r="G79" s="53">
        <v>1</v>
      </c>
      <c r="H79" s="34">
        <v>1</v>
      </c>
    </row>
    <row r="80" spans="1:8" x14ac:dyDescent="0.2">
      <c r="A80" s="6" t="s">
        <v>68</v>
      </c>
      <c r="B80" s="47">
        <v>23</v>
      </c>
      <c r="C80" s="53">
        <v>2</v>
      </c>
      <c r="D80" s="53">
        <v>5</v>
      </c>
      <c r="E80" s="53">
        <v>2</v>
      </c>
      <c r="F80" s="53">
        <v>7</v>
      </c>
      <c r="G80" s="53">
        <v>4</v>
      </c>
      <c r="H80" s="34">
        <v>3</v>
      </c>
    </row>
    <row r="81" spans="1:8" x14ac:dyDescent="0.2">
      <c r="A81" s="6" t="s">
        <v>69</v>
      </c>
      <c r="B81" s="47">
        <v>1</v>
      </c>
      <c r="C81" s="53">
        <v>0</v>
      </c>
      <c r="D81" s="53">
        <v>0</v>
      </c>
      <c r="E81" s="53">
        <v>0</v>
      </c>
      <c r="F81" s="53">
        <v>1</v>
      </c>
      <c r="G81" s="53">
        <v>0</v>
      </c>
      <c r="H81" s="34">
        <v>0</v>
      </c>
    </row>
    <row r="82" spans="1:8" x14ac:dyDescent="0.2">
      <c r="A82" s="5" t="str">
        <f>VLOOKUP("&lt;Zeilentitel_10&gt;",Uebersetzungen!$B$3:$E$85,Uebersetzungen!$B$2+1,FALSE)</f>
        <v>Region Prättigau/Davos</v>
      </c>
      <c r="B82" s="49">
        <v>193</v>
      </c>
      <c r="C82" s="55">
        <v>16</v>
      </c>
      <c r="D82" s="55">
        <v>23</v>
      </c>
      <c r="E82" s="55">
        <v>73</v>
      </c>
      <c r="F82" s="55">
        <v>36</v>
      </c>
      <c r="G82" s="55">
        <v>27</v>
      </c>
      <c r="H82" s="33">
        <v>18</v>
      </c>
    </row>
    <row r="83" spans="1:8" x14ac:dyDescent="0.2">
      <c r="A83" s="6" t="s">
        <v>60</v>
      </c>
      <c r="B83" s="47">
        <v>26</v>
      </c>
      <c r="C83" s="53">
        <v>0</v>
      </c>
      <c r="D83" s="53">
        <v>1</v>
      </c>
      <c r="E83" s="53">
        <v>12</v>
      </c>
      <c r="F83" s="53">
        <v>10</v>
      </c>
      <c r="G83" s="53">
        <v>2</v>
      </c>
      <c r="H83" s="34">
        <v>1</v>
      </c>
    </row>
    <row r="84" spans="1:8" x14ac:dyDescent="0.2">
      <c r="A84" s="6" t="s">
        <v>61</v>
      </c>
      <c r="B84" s="47">
        <v>4</v>
      </c>
      <c r="C84" s="53">
        <v>0</v>
      </c>
      <c r="D84" s="53">
        <v>0</v>
      </c>
      <c r="E84" s="53">
        <v>1</v>
      </c>
      <c r="F84" s="53">
        <v>0</v>
      </c>
      <c r="G84" s="53">
        <v>1</v>
      </c>
      <c r="H84" s="34">
        <v>2</v>
      </c>
    </row>
    <row r="85" spans="1:8" x14ac:dyDescent="0.2">
      <c r="A85" s="6" t="s">
        <v>62</v>
      </c>
      <c r="B85" s="47">
        <v>1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34">
        <v>1</v>
      </c>
    </row>
    <row r="86" spans="1:8" x14ac:dyDescent="0.2">
      <c r="A86" s="6" t="s">
        <v>63</v>
      </c>
      <c r="B86" s="47">
        <v>22</v>
      </c>
      <c r="C86" s="53">
        <v>3</v>
      </c>
      <c r="D86" s="53">
        <v>4</v>
      </c>
      <c r="E86" s="53">
        <v>10</v>
      </c>
      <c r="F86" s="53">
        <v>2</v>
      </c>
      <c r="G86" s="53">
        <v>2</v>
      </c>
      <c r="H86" s="34">
        <v>1</v>
      </c>
    </row>
    <row r="87" spans="1:8" x14ac:dyDescent="0.2">
      <c r="A87" s="6" t="s">
        <v>100</v>
      </c>
      <c r="B87" s="47">
        <v>47</v>
      </c>
      <c r="C87" s="53">
        <v>0</v>
      </c>
      <c r="D87" s="53">
        <v>8</v>
      </c>
      <c r="E87" s="53">
        <v>16</v>
      </c>
      <c r="F87" s="53">
        <v>11</v>
      </c>
      <c r="G87" s="53">
        <v>8</v>
      </c>
      <c r="H87" s="34">
        <v>4</v>
      </c>
    </row>
    <row r="88" spans="1:8" x14ac:dyDescent="0.2">
      <c r="A88" s="6" t="s">
        <v>89</v>
      </c>
      <c r="B88" s="47">
        <v>0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34">
        <v>0</v>
      </c>
    </row>
    <row r="89" spans="1:8" x14ac:dyDescent="0.2">
      <c r="A89" s="6" t="s">
        <v>64</v>
      </c>
      <c r="B89" s="47">
        <v>13</v>
      </c>
      <c r="C89" s="53">
        <v>0</v>
      </c>
      <c r="D89" s="53">
        <v>0</v>
      </c>
      <c r="E89" s="53">
        <v>11</v>
      </c>
      <c r="F89" s="53">
        <v>0</v>
      </c>
      <c r="G89" s="53">
        <v>2</v>
      </c>
      <c r="H89" s="34">
        <v>0</v>
      </c>
    </row>
    <row r="90" spans="1:8" x14ac:dyDescent="0.2">
      <c r="A90" s="6" t="s">
        <v>65</v>
      </c>
      <c r="B90" s="47">
        <v>13</v>
      </c>
      <c r="C90" s="53">
        <v>0</v>
      </c>
      <c r="D90" s="53">
        <v>0</v>
      </c>
      <c r="E90" s="53">
        <v>6</v>
      </c>
      <c r="F90" s="53">
        <v>6</v>
      </c>
      <c r="G90" s="53">
        <v>1</v>
      </c>
      <c r="H90" s="34">
        <v>0</v>
      </c>
    </row>
    <row r="91" spans="1:8" x14ac:dyDescent="0.2">
      <c r="A91" s="6" t="s">
        <v>78</v>
      </c>
      <c r="B91" s="47">
        <v>6</v>
      </c>
      <c r="C91" s="53">
        <v>0</v>
      </c>
      <c r="D91" s="53">
        <v>0</v>
      </c>
      <c r="E91" s="53">
        <v>0</v>
      </c>
      <c r="F91" s="53">
        <v>1</v>
      </c>
      <c r="G91" s="53">
        <v>4</v>
      </c>
      <c r="H91" s="34">
        <v>1</v>
      </c>
    </row>
    <row r="92" spans="1:8" x14ac:dyDescent="0.2">
      <c r="A92" s="6" t="s">
        <v>79</v>
      </c>
      <c r="B92" s="47">
        <v>54</v>
      </c>
      <c r="C92" s="53">
        <v>13</v>
      </c>
      <c r="D92" s="53">
        <v>10</v>
      </c>
      <c r="E92" s="53">
        <v>17</v>
      </c>
      <c r="F92" s="53">
        <v>5</v>
      </c>
      <c r="G92" s="53">
        <v>6</v>
      </c>
      <c r="H92" s="34">
        <v>3</v>
      </c>
    </row>
    <row r="93" spans="1:8" x14ac:dyDescent="0.2">
      <c r="A93" s="6" t="s">
        <v>80</v>
      </c>
      <c r="B93" s="47">
        <v>7</v>
      </c>
      <c r="C93" s="53">
        <v>0</v>
      </c>
      <c r="D93" s="53">
        <v>0</v>
      </c>
      <c r="E93" s="53">
        <v>0</v>
      </c>
      <c r="F93" s="53">
        <v>1</v>
      </c>
      <c r="G93" s="53">
        <v>1</v>
      </c>
      <c r="H93" s="34">
        <v>5</v>
      </c>
    </row>
    <row r="94" spans="1:8" x14ac:dyDescent="0.2">
      <c r="A94" s="5" t="str">
        <f>VLOOKUP("&lt;Zeilentitel_11&gt;",Uebersetzungen!$B$3:$E$85,Uebersetzungen!$B$2+1,FALSE)</f>
        <v>Region Surselva</v>
      </c>
      <c r="B94" s="49">
        <v>271</v>
      </c>
      <c r="C94" s="55">
        <v>9</v>
      </c>
      <c r="D94" s="55">
        <v>31</v>
      </c>
      <c r="E94" s="55">
        <v>92</v>
      </c>
      <c r="F94" s="55">
        <v>91</v>
      </c>
      <c r="G94" s="55">
        <v>39</v>
      </c>
      <c r="H94" s="33">
        <v>9</v>
      </c>
    </row>
    <row r="95" spans="1:8" x14ac:dyDescent="0.2">
      <c r="A95" s="6" t="s">
        <v>5</v>
      </c>
      <c r="B95" s="47">
        <v>4</v>
      </c>
      <c r="C95" s="53">
        <v>0</v>
      </c>
      <c r="D95" s="53">
        <v>1</v>
      </c>
      <c r="E95" s="53">
        <v>0</v>
      </c>
      <c r="F95" s="53">
        <v>2</v>
      </c>
      <c r="G95" s="53">
        <v>1</v>
      </c>
      <c r="H95" s="34">
        <v>0</v>
      </c>
    </row>
    <row r="96" spans="1:8" x14ac:dyDescent="0.2">
      <c r="A96" s="6" t="s">
        <v>6</v>
      </c>
      <c r="B96" s="47">
        <v>45</v>
      </c>
      <c r="C96" s="53">
        <v>1</v>
      </c>
      <c r="D96" s="53">
        <v>2</v>
      </c>
      <c r="E96" s="53">
        <v>14</v>
      </c>
      <c r="F96" s="53">
        <v>8</v>
      </c>
      <c r="G96" s="53">
        <v>19</v>
      </c>
      <c r="H96" s="34">
        <v>1</v>
      </c>
    </row>
    <row r="97" spans="1:8" x14ac:dyDescent="0.2">
      <c r="A97" s="6" t="s">
        <v>7</v>
      </c>
      <c r="B97" s="47">
        <v>0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34">
        <v>0</v>
      </c>
    </row>
    <row r="98" spans="1:8" x14ac:dyDescent="0.2">
      <c r="A98" s="6" t="s">
        <v>8</v>
      </c>
      <c r="B98" s="47">
        <v>0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34">
        <v>0</v>
      </c>
    </row>
    <row r="99" spans="1:8" x14ac:dyDescent="0.2">
      <c r="A99" s="6" t="s">
        <v>9</v>
      </c>
      <c r="B99" s="47">
        <v>3</v>
      </c>
      <c r="C99" s="53">
        <v>0</v>
      </c>
      <c r="D99" s="53">
        <v>0</v>
      </c>
      <c r="E99" s="53">
        <v>1</v>
      </c>
      <c r="F99" s="53">
        <v>0</v>
      </c>
      <c r="G99" s="53">
        <v>2</v>
      </c>
      <c r="H99" s="34">
        <v>0</v>
      </c>
    </row>
    <row r="100" spans="1:8" x14ac:dyDescent="0.2">
      <c r="A100" s="6" t="s">
        <v>10</v>
      </c>
      <c r="B100" s="47">
        <v>51</v>
      </c>
      <c r="C100" s="53">
        <v>3</v>
      </c>
      <c r="D100" s="53">
        <v>7</v>
      </c>
      <c r="E100" s="53">
        <v>21</v>
      </c>
      <c r="F100" s="53">
        <v>18</v>
      </c>
      <c r="G100" s="53">
        <v>0</v>
      </c>
      <c r="H100" s="34">
        <v>2</v>
      </c>
    </row>
    <row r="101" spans="1:8" x14ac:dyDescent="0.2">
      <c r="A101" s="6" t="s">
        <v>11</v>
      </c>
      <c r="B101" s="47">
        <v>57</v>
      </c>
      <c r="C101" s="53">
        <v>3</v>
      </c>
      <c r="D101" s="53">
        <v>11</v>
      </c>
      <c r="E101" s="53">
        <v>16</v>
      </c>
      <c r="F101" s="53">
        <v>22</v>
      </c>
      <c r="G101" s="53">
        <v>5</v>
      </c>
      <c r="H101" s="34">
        <v>0</v>
      </c>
    </row>
    <row r="102" spans="1:8" x14ac:dyDescent="0.2">
      <c r="A102" s="6" t="s">
        <v>22</v>
      </c>
      <c r="B102" s="47">
        <v>3</v>
      </c>
      <c r="C102" s="53">
        <v>0</v>
      </c>
      <c r="D102" s="53">
        <v>0</v>
      </c>
      <c r="E102" s="53">
        <v>0</v>
      </c>
      <c r="F102" s="53">
        <v>2</v>
      </c>
      <c r="G102" s="53">
        <v>1</v>
      </c>
      <c r="H102" s="34">
        <v>0</v>
      </c>
    </row>
    <row r="103" spans="1:8" x14ac:dyDescent="0.2">
      <c r="A103" s="6" t="s">
        <v>81</v>
      </c>
      <c r="B103" s="47">
        <v>27</v>
      </c>
      <c r="C103" s="53">
        <v>0</v>
      </c>
      <c r="D103" s="53">
        <v>4</v>
      </c>
      <c r="E103" s="53">
        <v>5</v>
      </c>
      <c r="F103" s="53">
        <v>12</v>
      </c>
      <c r="G103" s="53">
        <v>4</v>
      </c>
      <c r="H103" s="34">
        <v>2</v>
      </c>
    </row>
    <row r="104" spans="1:8" x14ac:dyDescent="0.2">
      <c r="A104" s="6" t="s">
        <v>82</v>
      </c>
      <c r="B104" s="47">
        <v>22</v>
      </c>
      <c r="C104" s="53">
        <v>2</v>
      </c>
      <c r="D104" s="53">
        <v>2</v>
      </c>
      <c r="E104" s="53">
        <v>12</v>
      </c>
      <c r="F104" s="53">
        <v>4</v>
      </c>
      <c r="G104" s="53">
        <v>1</v>
      </c>
      <c r="H104" s="34">
        <v>1</v>
      </c>
    </row>
    <row r="105" spans="1:8" x14ac:dyDescent="0.2">
      <c r="A105" s="6" t="s">
        <v>83</v>
      </c>
      <c r="B105" s="47">
        <v>0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34">
        <v>0</v>
      </c>
    </row>
    <row r="106" spans="1:8" x14ac:dyDescent="0.2">
      <c r="A106" s="6" t="s">
        <v>84</v>
      </c>
      <c r="B106" s="47">
        <v>2</v>
      </c>
      <c r="C106" s="53">
        <v>0</v>
      </c>
      <c r="D106" s="53">
        <v>0</v>
      </c>
      <c r="E106" s="53">
        <v>0</v>
      </c>
      <c r="F106" s="53">
        <v>1</v>
      </c>
      <c r="G106" s="53">
        <v>1</v>
      </c>
      <c r="H106" s="34">
        <v>0</v>
      </c>
    </row>
    <row r="107" spans="1:8" x14ac:dyDescent="0.2">
      <c r="A107" s="6" t="s">
        <v>85</v>
      </c>
      <c r="B107" s="47">
        <v>22</v>
      </c>
      <c r="C107" s="53">
        <v>0</v>
      </c>
      <c r="D107" s="53">
        <v>2</v>
      </c>
      <c r="E107" s="53">
        <v>4</v>
      </c>
      <c r="F107" s="53">
        <v>12</v>
      </c>
      <c r="G107" s="53">
        <v>2</v>
      </c>
      <c r="H107" s="34">
        <v>2</v>
      </c>
    </row>
    <row r="108" spans="1:8" x14ac:dyDescent="0.2">
      <c r="A108" s="6" t="s">
        <v>86</v>
      </c>
      <c r="B108" s="47">
        <v>0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34">
        <v>0</v>
      </c>
    </row>
    <row r="109" spans="1:8" x14ac:dyDescent="0.2">
      <c r="A109" s="6" t="s">
        <v>90</v>
      </c>
      <c r="B109" s="47">
        <v>35</v>
      </c>
      <c r="C109" s="53">
        <v>0</v>
      </c>
      <c r="D109" s="53">
        <v>2</v>
      </c>
      <c r="E109" s="53">
        <v>19</v>
      </c>
      <c r="F109" s="53">
        <v>10</v>
      </c>
      <c r="G109" s="53">
        <v>3</v>
      </c>
      <c r="H109" s="34">
        <v>1</v>
      </c>
    </row>
    <row r="110" spans="1:8" x14ac:dyDescent="0.2">
      <c r="A110" s="5" t="str">
        <f>VLOOKUP("&lt;Zeilentitel_12&gt;",Uebersetzungen!$B$3:$E$85,Uebersetzungen!$B$2+1,FALSE)</f>
        <v>Region Viamala</v>
      </c>
      <c r="B110" s="49">
        <v>102</v>
      </c>
      <c r="C110" s="55">
        <v>2</v>
      </c>
      <c r="D110" s="55">
        <v>15</v>
      </c>
      <c r="E110" s="55">
        <v>32</v>
      </c>
      <c r="F110" s="55">
        <v>29</v>
      </c>
      <c r="G110" s="55">
        <v>13</v>
      </c>
      <c r="H110" s="33">
        <v>11</v>
      </c>
    </row>
    <row r="111" spans="1:8" x14ac:dyDescent="0.2">
      <c r="A111" s="6" t="s">
        <v>12</v>
      </c>
      <c r="B111" s="47">
        <v>2</v>
      </c>
      <c r="C111" s="53">
        <v>0</v>
      </c>
      <c r="D111" s="53">
        <v>1</v>
      </c>
      <c r="E111" s="53">
        <v>1</v>
      </c>
      <c r="F111" s="53">
        <v>0</v>
      </c>
      <c r="G111" s="53">
        <v>0</v>
      </c>
      <c r="H111" s="34">
        <v>0</v>
      </c>
    </row>
    <row r="112" spans="1:8" x14ac:dyDescent="0.2">
      <c r="A112" s="6" t="s">
        <v>13</v>
      </c>
      <c r="B112" s="47">
        <v>0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34">
        <v>0</v>
      </c>
    </row>
    <row r="113" spans="1:8" x14ac:dyDescent="0.2">
      <c r="A113" s="6" t="s">
        <v>14</v>
      </c>
      <c r="B113" s="47">
        <v>1</v>
      </c>
      <c r="C113" s="53">
        <v>0</v>
      </c>
      <c r="D113" s="53">
        <v>0</v>
      </c>
      <c r="E113" s="53">
        <v>0</v>
      </c>
      <c r="F113" s="53">
        <v>0</v>
      </c>
      <c r="G113" s="53">
        <v>1</v>
      </c>
      <c r="H113" s="34">
        <v>0</v>
      </c>
    </row>
    <row r="114" spans="1:8" x14ac:dyDescent="0.2">
      <c r="A114" s="6" t="s">
        <v>15</v>
      </c>
      <c r="B114" s="47">
        <v>2</v>
      </c>
      <c r="C114" s="53">
        <v>0</v>
      </c>
      <c r="D114" s="53">
        <v>0</v>
      </c>
      <c r="E114" s="53">
        <v>0</v>
      </c>
      <c r="F114" s="53">
        <v>0</v>
      </c>
      <c r="G114" s="53">
        <v>1</v>
      </c>
      <c r="H114" s="34">
        <v>1</v>
      </c>
    </row>
    <row r="115" spans="1:8" x14ac:dyDescent="0.2">
      <c r="A115" s="6" t="s">
        <v>16</v>
      </c>
      <c r="B115" s="47">
        <v>8</v>
      </c>
      <c r="C115" s="53">
        <v>0</v>
      </c>
      <c r="D115" s="53">
        <v>1</v>
      </c>
      <c r="E115" s="53">
        <v>4</v>
      </c>
      <c r="F115" s="53">
        <v>1</v>
      </c>
      <c r="G115" s="53">
        <v>1</v>
      </c>
      <c r="H115" s="34">
        <v>1</v>
      </c>
    </row>
    <row r="116" spans="1:8" x14ac:dyDescent="0.2">
      <c r="A116" s="6" t="s">
        <v>17</v>
      </c>
      <c r="B116" s="47">
        <v>3</v>
      </c>
      <c r="C116" s="53">
        <v>0</v>
      </c>
      <c r="D116" s="53">
        <v>1</v>
      </c>
      <c r="E116" s="53">
        <v>0</v>
      </c>
      <c r="F116" s="53">
        <v>1</v>
      </c>
      <c r="G116" s="53">
        <v>0</v>
      </c>
      <c r="H116" s="34">
        <v>1</v>
      </c>
    </row>
    <row r="117" spans="1:8" x14ac:dyDescent="0.2">
      <c r="A117" s="6" t="s">
        <v>18</v>
      </c>
      <c r="B117" s="47">
        <v>7</v>
      </c>
      <c r="C117" s="53">
        <v>0</v>
      </c>
      <c r="D117" s="53">
        <v>0</v>
      </c>
      <c r="E117" s="53">
        <v>0</v>
      </c>
      <c r="F117" s="53">
        <v>5</v>
      </c>
      <c r="G117" s="53">
        <v>0</v>
      </c>
      <c r="H117" s="34">
        <v>2</v>
      </c>
    </row>
    <row r="118" spans="1:8" x14ac:dyDescent="0.2">
      <c r="A118" s="6" t="s">
        <v>19</v>
      </c>
      <c r="B118" s="47">
        <v>47</v>
      </c>
      <c r="C118" s="53">
        <v>1</v>
      </c>
      <c r="D118" s="53">
        <v>7</v>
      </c>
      <c r="E118" s="53">
        <v>18</v>
      </c>
      <c r="F118" s="53">
        <v>18</v>
      </c>
      <c r="G118" s="53">
        <v>2</v>
      </c>
      <c r="H118" s="34">
        <v>1</v>
      </c>
    </row>
    <row r="119" spans="1:8" x14ac:dyDescent="0.2">
      <c r="A119" s="6" t="s">
        <v>20</v>
      </c>
      <c r="B119" s="47">
        <v>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34">
        <v>0</v>
      </c>
    </row>
    <row r="120" spans="1:8" x14ac:dyDescent="0.2">
      <c r="A120" s="6" t="s">
        <v>21</v>
      </c>
      <c r="B120" s="47">
        <v>1</v>
      </c>
      <c r="C120" s="53">
        <v>0</v>
      </c>
      <c r="D120" s="53">
        <v>0</v>
      </c>
      <c r="E120" s="53">
        <v>0</v>
      </c>
      <c r="F120" s="53">
        <v>0</v>
      </c>
      <c r="G120" s="53">
        <v>1</v>
      </c>
      <c r="H120" s="34">
        <v>0</v>
      </c>
    </row>
    <row r="121" spans="1:8" x14ac:dyDescent="0.2">
      <c r="A121" s="6" t="s">
        <v>23</v>
      </c>
      <c r="B121" s="47">
        <v>9</v>
      </c>
      <c r="C121" s="53">
        <v>1</v>
      </c>
      <c r="D121" s="53">
        <v>1</v>
      </c>
      <c r="E121" s="53">
        <v>0</v>
      </c>
      <c r="F121" s="53">
        <v>0</v>
      </c>
      <c r="G121" s="53">
        <v>5</v>
      </c>
      <c r="H121" s="34">
        <v>2</v>
      </c>
    </row>
    <row r="122" spans="1:8" x14ac:dyDescent="0.2">
      <c r="A122" s="6" t="s">
        <v>24</v>
      </c>
      <c r="B122" s="47">
        <v>1</v>
      </c>
      <c r="C122" s="53">
        <v>0</v>
      </c>
      <c r="D122" s="53">
        <v>0</v>
      </c>
      <c r="E122" s="53">
        <v>0</v>
      </c>
      <c r="F122" s="53">
        <v>1</v>
      </c>
      <c r="G122" s="53">
        <v>0</v>
      </c>
      <c r="H122" s="34">
        <v>0</v>
      </c>
    </row>
    <row r="123" spans="1:8" x14ac:dyDescent="0.2">
      <c r="A123" s="6" t="s">
        <v>25</v>
      </c>
      <c r="B123" s="47">
        <v>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34">
        <v>0</v>
      </c>
    </row>
    <row r="124" spans="1:8" x14ac:dyDescent="0.2">
      <c r="A124" s="6" t="s">
        <v>26</v>
      </c>
      <c r="B124" s="47">
        <v>15</v>
      </c>
      <c r="C124" s="53">
        <v>0</v>
      </c>
      <c r="D124" s="53">
        <v>3</v>
      </c>
      <c r="E124" s="53">
        <v>7</v>
      </c>
      <c r="F124" s="53">
        <v>3</v>
      </c>
      <c r="G124" s="53">
        <v>1</v>
      </c>
      <c r="H124" s="34">
        <v>1</v>
      </c>
    </row>
    <row r="125" spans="1:8" x14ac:dyDescent="0.2">
      <c r="A125" s="6" t="s">
        <v>27</v>
      </c>
      <c r="B125" s="47">
        <v>1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34">
        <v>1</v>
      </c>
    </row>
    <row r="126" spans="1:8" x14ac:dyDescent="0.2">
      <c r="A126" s="6" t="s">
        <v>28</v>
      </c>
      <c r="B126" s="47">
        <v>0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34">
        <v>0</v>
      </c>
    </row>
    <row r="127" spans="1:8" x14ac:dyDescent="0.2">
      <c r="A127" s="6" t="s">
        <v>29</v>
      </c>
      <c r="B127" s="47">
        <v>1</v>
      </c>
      <c r="C127" s="53">
        <v>0</v>
      </c>
      <c r="D127" s="53">
        <v>0</v>
      </c>
      <c r="E127" s="53">
        <v>1</v>
      </c>
      <c r="F127" s="53">
        <v>0</v>
      </c>
      <c r="G127" s="53">
        <v>0</v>
      </c>
      <c r="H127" s="34">
        <v>0</v>
      </c>
    </row>
    <row r="128" spans="1:8" x14ac:dyDescent="0.2">
      <c r="A128" s="6" t="s">
        <v>92</v>
      </c>
      <c r="B128" s="47">
        <v>0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34">
        <v>0</v>
      </c>
    </row>
    <row r="129" spans="1:8" x14ac:dyDescent="0.2">
      <c r="A129" s="6" t="s">
        <v>101</v>
      </c>
      <c r="B129" s="47">
        <v>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34">
        <v>0</v>
      </c>
    </row>
    <row r="130" spans="1:8" x14ac:dyDescent="0.2">
      <c r="A130" s="6"/>
      <c r="B130" s="50"/>
      <c r="C130" s="56"/>
      <c r="D130" s="56"/>
      <c r="E130" s="56"/>
      <c r="F130" s="56"/>
      <c r="G130" s="56"/>
      <c r="H130" s="35"/>
    </row>
    <row r="131" spans="1:8" x14ac:dyDescent="0.2">
      <c r="A131" s="41" t="str">
        <f>VLOOKUP("&lt;Zeilentitel_1&gt;",Uebersetzungen!$B$3:$E$85,Uebersetzungen!$B$2+1,FALSE)</f>
        <v>GRAUBÜNDEN</v>
      </c>
      <c r="B131" s="51">
        <v>1776</v>
      </c>
      <c r="C131" s="57">
        <v>131</v>
      </c>
      <c r="D131" s="57">
        <v>260</v>
      </c>
      <c r="E131" s="57">
        <v>578</v>
      </c>
      <c r="F131" s="57">
        <v>536</v>
      </c>
      <c r="G131" s="57">
        <v>166</v>
      </c>
      <c r="H131" s="36">
        <v>105</v>
      </c>
    </row>
    <row r="132" spans="1:8" x14ac:dyDescent="0.2">
      <c r="A132" s="42" t="str">
        <f>VLOOKUP("&lt;Zeilentitel_2&gt;",Uebersetzungen!$B$3:$E$85,Uebersetzungen!$B$2+1,FALSE)</f>
        <v>Region Albula</v>
      </c>
      <c r="B132" s="47">
        <v>211</v>
      </c>
      <c r="C132" s="53">
        <v>17</v>
      </c>
      <c r="D132" s="53">
        <v>28</v>
      </c>
      <c r="E132" s="53">
        <v>85</v>
      </c>
      <c r="F132" s="53">
        <v>55</v>
      </c>
      <c r="G132" s="53">
        <v>16</v>
      </c>
      <c r="H132" s="34">
        <v>10</v>
      </c>
    </row>
    <row r="133" spans="1:8" x14ac:dyDescent="0.2">
      <c r="A133" s="42" t="str">
        <f>VLOOKUP("&lt;Zeilentitel_3&gt;",Uebersetzungen!$B$3:$E$85,Uebersetzungen!$B$2+1,FALSE)</f>
        <v>Region Bernina</v>
      </c>
      <c r="B133" s="47">
        <v>11</v>
      </c>
      <c r="C133" s="53">
        <v>0</v>
      </c>
      <c r="D133" s="53">
        <v>0</v>
      </c>
      <c r="E133" s="53">
        <v>0</v>
      </c>
      <c r="F133" s="53">
        <v>6</v>
      </c>
      <c r="G133" s="53">
        <v>2</v>
      </c>
      <c r="H133" s="34">
        <v>3</v>
      </c>
    </row>
    <row r="134" spans="1:8" x14ac:dyDescent="0.2">
      <c r="A134" s="42" t="str">
        <f>VLOOKUP("&lt;Zeilentitel_4&gt;",Uebersetzungen!$B$3:$E$85,Uebersetzungen!$B$2+1,FALSE)</f>
        <v>Region Engiadina Bassa/Val Müstair</v>
      </c>
      <c r="B134" s="47">
        <v>126</v>
      </c>
      <c r="C134" s="53">
        <v>8</v>
      </c>
      <c r="D134" s="53">
        <v>26</v>
      </c>
      <c r="E134" s="53">
        <v>49</v>
      </c>
      <c r="F134" s="53">
        <v>21</v>
      </c>
      <c r="G134" s="53">
        <v>13</v>
      </c>
      <c r="H134" s="34">
        <v>9</v>
      </c>
    </row>
    <row r="135" spans="1:8" x14ac:dyDescent="0.2">
      <c r="A135" s="42" t="str">
        <f>VLOOKUP("&lt;Zeilentitel_5&gt;",Uebersetzungen!$B$3:$E$85,Uebersetzungen!$B$2+1,FALSE)</f>
        <v>Region Imboden</v>
      </c>
      <c r="B135" s="47">
        <v>217</v>
      </c>
      <c r="C135" s="53">
        <v>0</v>
      </c>
      <c r="D135" s="53">
        <v>37</v>
      </c>
      <c r="E135" s="53">
        <v>70</v>
      </c>
      <c r="F135" s="53">
        <v>76</v>
      </c>
      <c r="G135" s="53">
        <v>16</v>
      </c>
      <c r="H135" s="34">
        <v>18</v>
      </c>
    </row>
    <row r="136" spans="1:8" x14ac:dyDescent="0.2">
      <c r="A136" s="42" t="str">
        <f>VLOOKUP("&lt;Zeilentitel_6&gt;",Uebersetzungen!$B$3:$E$85,Uebersetzungen!$B$2+1,FALSE)</f>
        <v>Region Landquart</v>
      </c>
      <c r="B136" s="47">
        <v>244</v>
      </c>
      <c r="C136" s="53">
        <v>1</v>
      </c>
      <c r="D136" s="53">
        <v>47</v>
      </c>
      <c r="E136" s="53">
        <v>73</v>
      </c>
      <c r="F136" s="53">
        <v>92</v>
      </c>
      <c r="G136" s="53">
        <v>14</v>
      </c>
      <c r="H136" s="34">
        <v>17</v>
      </c>
    </row>
    <row r="137" spans="1:8" x14ac:dyDescent="0.2">
      <c r="A137" s="42" t="str">
        <f>VLOOKUP("&lt;Zeilentitel_7&gt;",Uebersetzungen!$B$3:$E$85,Uebersetzungen!$B$2+1,FALSE)</f>
        <v>Region Maloja</v>
      </c>
      <c r="B137" s="47">
        <v>189</v>
      </c>
      <c r="C137" s="53">
        <v>76</v>
      </c>
      <c r="D137" s="53">
        <v>16</v>
      </c>
      <c r="E137" s="53">
        <v>42</v>
      </c>
      <c r="F137" s="53">
        <v>45</v>
      </c>
      <c r="G137" s="53">
        <v>6</v>
      </c>
      <c r="H137" s="34">
        <v>4</v>
      </c>
    </row>
    <row r="138" spans="1:8" x14ac:dyDescent="0.2">
      <c r="A138" s="42" t="str">
        <f>VLOOKUP("&lt;Zeilentitel_8&gt;",Uebersetzungen!$B$3:$E$85,Uebersetzungen!$B$2+1,FALSE)</f>
        <v>Region Moesa</v>
      </c>
      <c r="B138" s="47">
        <v>11</v>
      </c>
      <c r="C138" s="53">
        <v>0</v>
      </c>
      <c r="D138" s="53">
        <v>4</v>
      </c>
      <c r="E138" s="53">
        <v>1</v>
      </c>
      <c r="F138" s="53">
        <v>2</v>
      </c>
      <c r="G138" s="53">
        <v>3</v>
      </c>
      <c r="H138" s="34">
        <v>1</v>
      </c>
    </row>
    <row r="139" spans="1:8" x14ac:dyDescent="0.2">
      <c r="A139" s="42" t="str">
        <f>VLOOKUP("&lt;Zeilentitel_9&gt;",Uebersetzungen!$B$3:$E$85,Uebersetzungen!$B$2+1,FALSE)</f>
        <v>Region Plessur</v>
      </c>
      <c r="B139" s="47">
        <v>201</v>
      </c>
      <c r="C139" s="53">
        <v>2</v>
      </c>
      <c r="D139" s="53">
        <v>33</v>
      </c>
      <c r="E139" s="53">
        <v>61</v>
      </c>
      <c r="F139" s="53">
        <v>83</v>
      </c>
      <c r="G139" s="53">
        <v>17</v>
      </c>
      <c r="H139" s="34">
        <v>5</v>
      </c>
    </row>
    <row r="140" spans="1:8" x14ac:dyDescent="0.2">
      <c r="A140" s="42" t="str">
        <f>VLOOKUP("&lt;Zeilentitel_10&gt;",Uebersetzungen!$B$3:$E$85,Uebersetzungen!$B$2+1,FALSE)</f>
        <v>Region Prättigau/Davos</v>
      </c>
      <c r="B140" s="47">
        <v>193</v>
      </c>
      <c r="C140" s="53">
        <v>16</v>
      </c>
      <c r="D140" s="53">
        <v>23</v>
      </c>
      <c r="E140" s="53">
        <v>73</v>
      </c>
      <c r="F140" s="53">
        <v>36</v>
      </c>
      <c r="G140" s="53">
        <v>27</v>
      </c>
      <c r="H140" s="34">
        <v>18</v>
      </c>
    </row>
    <row r="141" spans="1:8" x14ac:dyDescent="0.2">
      <c r="A141" s="42" t="str">
        <f>VLOOKUP("&lt;Zeilentitel_11&gt;",Uebersetzungen!$B$3:$E$85,Uebersetzungen!$B$2+1,FALSE)</f>
        <v>Region Surselva</v>
      </c>
      <c r="B141" s="47">
        <v>271</v>
      </c>
      <c r="C141" s="53">
        <v>9</v>
      </c>
      <c r="D141" s="53">
        <v>31</v>
      </c>
      <c r="E141" s="53">
        <v>92</v>
      </c>
      <c r="F141" s="53">
        <v>91</v>
      </c>
      <c r="G141" s="53">
        <v>39</v>
      </c>
      <c r="H141" s="34">
        <v>9</v>
      </c>
    </row>
    <row r="142" spans="1:8" ht="13.5" thickBot="1" x14ac:dyDescent="0.25">
      <c r="A142" s="43" t="str">
        <f>VLOOKUP("&lt;Zeilentitel_12&gt;",Uebersetzungen!$B$3:$E$85,Uebersetzungen!$B$2+1,FALSE)</f>
        <v>Region Viamala</v>
      </c>
      <c r="B142" s="52">
        <v>102</v>
      </c>
      <c r="C142" s="58">
        <v>2</v>
      </c>
      <c r="D142" s="58">
        <v>15</v>
      </c>
      <c r="E142" s="58">
        <v>32</v>
      </c>
      <c r="F142" s="58">
        <v>29</v>
      </c>
      <c r="G142" s="58">
        <v>13</v>
      </c>
      <c r="H142" s="37">
        <v>11</v>
      </c>
    </row>
    <row r="143" spans="1:8" x14ac:dyDescent="0.2">
      <c r="A143" s="10"/>
      <c r="B143" s="9"/>
      <c r="C143" s="9"/>
      <c r="D143" s="9"/>
      <c r="E143" s="9"/>
      <c r="F143" s="9"/>
      <c r="G143" s="9"/>
      <c r="H143" s="9"/>
    </row>
    <row r="144" spans="1:8" x14ac:dyDescent="0.2">
      <c r="A144" s="4" t="str">
        <f>VLOOKUP("&lt;Quelle_1&gt;",Uebersetzungen!$B$3:$E$38,Uebersetzungen!$B$2+1,FALSE)</f>
        <v>Quelle: BFS (Bau- und Wohnbaustatistik)</v>
      </c>
    </row>
    <row r="145" spans="1:1" x14ac:dyDescent="0.2">
      <c r="A145" s="7" t="str">
        <f>VLOOKUP("&lt;Aktualisierung&gt;",Uebersetzungen!$B$3:$E$38,Uebersetzungen!$B$2+1,FALSE)</f>
        <v>Letztmals aktualisiert am: 17.07.2024</v>
      </c>
    </row>
  </sheetData>
  <sheetProtection sheet="1" objects="1" scenarios="1"/>
  <mergeCells count="2">
    <mergeCell ref="A10:H10"/>
    <mergeCell ref="B14:H14"/>
  </mergeCells>
  <pageMargins left="0.7" right="0.7" top="0.78740157499999996" bottom="0.78740157499999996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Option Button 1">
              <controlPr defaultSize="0" autoFill="0" autoLine="0" autoPict="0">
                <anchor moveWithCells="1">
                  <from>
                    <xdr:col>3</xdr:col>
                    <xdr:colOff>257175</xdr:colOff>
                    <xdr:row>1</xdr:row>
                    <xdr:rowOff>123825</xdr:rowOff>
                  </from>
                  <to>
                    <xdr:col>3</xdr:col>
                    <xdr:colOff>1247775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Option Button 2">
              <controlPr defaultSize="0" autoFill="0" autoLine="0" autoPict="0">
                <anchor moveWithCells="1">
                  <from>
                    <xdr:col>3</xdr:col>
                    <xdr:colOff>257175</xdr:colOff>
                    <xdr:row>2</xdr:row>
                    <xdr:rowOff>142875</xdr:rowOff>
                  </from>
                  <to>
                    <xdr:col>4</xdr:col>
                    <xdr:colOff>152400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6" name="Option Button 3">
              <controlPr defaultSize="0" autoFill="0" autoLine="0" autoPict="0">
                <anchor moveWithCells="1">
                  <from>
                    <xdr:col>3</xdr:col>
                    <xdr:colOff>257175</xdr:colOff>
                    <xdr:row>3</xdr:row>
                    <xdr:rowOff>152400</xdr:rowOff>
                  </from>
                  <to>
                    <xdr:col>3</xdr:col>
                    <xdr:colOff>1247775</xdr:colOff>
                    <xdr:row>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45"/>
  <sheetViews>
    <sheetView zoomScaleNormal="100" workbookViewId="0"/>
  </sheetViews>
  <sheetFormatPr baseColWidth="10" defaultRowHeight="12.75" x14ac:dyDescent="0.2"/>
  <cols>
    <col min="1" max="1" width="37.140625" style="7" customWidth="1"/>
    <col min="2" max="8" width="21.5703125" style="7" customWidth="1"/>
    <col min="9" max="16384" width="11.42578125" style="7"/>
  </cols>
  <sheetData>
    <row r="1" spans="1:8" s="1" customFormat="1" x14ac:dyDescent="0.2"/>
    <row r="2" spans="1:8" s="1" customFormat="1" x14ac:dyDescent="0.2">
      <c r="B2" s="8"/>
      <c r="C2" s="8"/>
      <c r="D2" s="8"/>
      <c r="E2" s="8"/>
      <c r="F2" s="8"/>
      <c r="G2" s="8"/>
      <c r="H2" s="8"/>
    </row>
    <row r="3" spans="1:8" s="1" customFormat="1" x14ac:dyDescent="0.2">
      <c r="B3" s="8"/>
      <c r="C3" s="8"/>
      <c r="D3" s="8"/>
      <c r="E3" s="8"/>
      <c r="F3" s="8"/>
      <c r="G3" s="8"/>
      <c r="H3" s="8"/>
    </row>
    <row r="4" spans="1:8" s="1" customFormat="1" x14ac:dyDescent="0.2">
      <c r="B4" s="8"/>
      <c r="C4" s="8"/>
      <c r="D4" s="8"/>
      <c r="E4" s="8"/>
      <c r="F4" s="8"/>
      <c r="G4" s="8"/>
      <c r="H4" s="8"/>
    </row>
    <row r="5" spans="1:8" s="2" customFormat="1" x14ac:dyDescent="0.2"/>
    <row r="6" spans="1:8" s="1" customFormat="1" ht="6" customHeight="1" x14ac:dyDescent="0.2">
      <c r="A6" s="2"/>
      <c r="B6" s="2"/>
      <c r="C6" s="2"/>
      <c r="D6" s="2"/>
      <c r="E6" s="2"/>
      <c r="F6" s="2"/>
      <c r="G6" s="2"/>
      <c r="H6" s="2"/>
    </row>
    <row r="7" spans="1:8" s="1" customFormat="1" ht="6" customHeight="1" x14ac:dyDescent="0.2">
      <c r="A7" s="2"/>
      <c r="B7" s="2"/>
      <c r="C7" s="2"/>
      <c r="D7" s="2"/>
      <c r="E7" s="2"/>
      <c r="F7" s="2"/>
      <c r="G7" s="2"/>
      <c r="H7" s="2"/>
    </row>
    <row r="8" spans="1:8" s="2" customFormat="1" ht="15.75" customHeight="1" x14ac:dyDescent="0.2">
      <c r="A8" s="39" t="str">
        <f>VLOOKUP("&lt;Fachbereich&gt;",Uebersetzungen!$B$3:$E$85,Uebersetzungen!$B$2+1,FALSE)</f>
        <v>Daten &amp; Statistik</v>
      </c>
      <c r="B8" s="3"/>
      <c r="C8" s="3"/>
      <c r="D8" s="3"/>
      <c r="E8" s="3"/>
      <c r="F8" s="3"/>
      <c r="G8" s="3"/>
      <c r="H8" s="3"/>
    </row>
    <row r="9" spans="1:8" s="2" customFormat="1" ht="15.75" customHeight="1" x14ac:dyDescent="0.2">
      <c r="B9" s="3"/>
      <c r="C9" s="3"/>
      <c r="D9" s="3"/>
      <c r="E9" s="3"/>
      <c r="F9" s="3"/>
      <c r="G9" s="3"/>
      <c r="H9" s="3"/>
    </row>
    <row r="10" spans="1:8" s="2" customFormat="1" ht="15.75" customHeight="1" x14ac:dyDescent="0.25">
      <c r="A10" s="62" t="str">
        <f>VLOOKUP("&lt;Titel&gt;",Uebersetzungen!$B$3:$E$33,Uebersetzungen!$B$2+1,FALSE)</f>
        <v>Neu erstellte Wohnungen nach Zimmerzahl</v>
      </c>
      <c r="B10" s="63"/>
      <c r="C10" s="63"/>
      <c r="D10" s="63"/>
      <c r="E10" s="63"/>
      <c r="F10" s="63"/>
      <c r="G10" s="63"/>
      <c r="H10" s="63"/>
    </row>
    <row r="11" spans="1:8" s="4" customFormat="1" x14ac:dyDescent="0.2">
      <c r="A11" s="24" t="str">
        <f>VLOOKUP("&lt;UTitel&gt;",Uebersetzungen!$B$3:$E$85,Uebersetzungen!$B$2+1,FALSE)</f>
        <v>(Gemeindestand 2023: 101 Gemeinden)</v>
      </c>
      <c r="B11" s="25"/>
      <c r="C11" s="25"/>
      <c r="D11" s="25"/>
      <c r="E11" s="25"/>
      <c r="F11" s="25"/>
      <c r="G11" s="25"/>
      <c r="H11" s="26"/>
    </row>
    <row r="12" spans="1:8" s="4" customFormat="1" x14ac:dyDescent="0.2">
      <c r="A12" s="24"/>
      <c r="B12" s="25"/>
      <c r="C12" s="25"/>
      <c r="D12" s="25"/>
      <c r="E12" s="25"/>
      <c r="F12" s="25"/>
      <c r="G12" s="25"/>
      <c r="H12" s="26"/>
    </row>
    <row r="13" spans="1:8" s="4" customFormat="1" ht="13.5" thickBot="1" x14ac:dyDescent="0.25">
      <c r="A13" s="24"/>
      <c r="B13" s="25"/>
      <c r="C13" s="25"/>
      <c r="D13" s="25"/>
      <c r="E13" s="25"/>
      <c r="F13" s="25"/>
      <c r="G13" s="25"/>
      <c r="H13" s="26"/>
    </row>
    <row r="14" spans="1:8" s="4" customFormat="1" ht="18.75" thickBot="1" x14ac:dyDescent="0.25">
      <c r="A14" s="24"/>
      <c r="B14" s="64">
        <v>2013</v>
      </c>
      <c r="C14" s="65"/>
      <c r="D14" s="65"/>
      <c r="E14" s="65"/>
      <c r="F14" s="65"/>
      <c r="G14" s="65"/>
      <c r="H14" s="66"/>
    </row>
    <row r="15" spans="1:8" s="28" customFormat="1" ht="42" customHeight="1" x14ac:dyDescent="0.2">
      <c r="A15" s="46"/>
      <c r="B15" s="59" t="str">
        <f>VLOOKUP("&lt;SpaltenTitel_1&gt;",Uebersetzungen!$B$3:$E$31,Uebersetzungen!$B$2+1,FALSE)</f>
        <v>Wohnungen - Total</v>
      </c>
      <c r="C15" s="60" t="str">
        <f>VLOOKUP("&lt;SpaltenTitel_2&gt;",Uebersetzungen!$B$3:$E$31,Uebersetzungen!$B$2+1,FALSE)</f>
        <v>1-Zimmer-Wohnung</v>
      </c>
      <c r="D15" s="60" t="str">
        <f>VLOOKUP("&lt;SpaltenTitel_3&gt;",Uebersetzungen!$B$3:$E$31,Uebersetzungen!$B$2+1,FALSE)</f>
        <v>2-Zimmer-Wohnung</v>
      </c>
      <c r="E15" s="60" t="str">
        <f>VLOOKUP("&lt;SpaltenTitel_4&gt;",Uebersetzungen!$B$3:$E$31,Uebersetzungen!$B$2+1,FALSE)</f>
        <v>3-Zimmer-Wohnung</v>
      </c>
      <c r="F15" s="60" t="str">
        <f>VLOOKUP("&lt;SpaltenTitel_5&gt;",Uebersetzungen!$B$3:$E$31,Uebersetzungen!$B$2+1,FALSE)</f>
        <v>4-Zimmer-Wohnung</v>
      </c>
      <c r="G15" s="60" t="str">
        <f>VLOOKUP("&lt;SpaltenTitel_6&gt;",Uebersetzungen!$B$3:$E$31,Uebersetzungen!$B$2+1,FALSE)</f>
        <v>5-Zimmer-Wohnung</v>
      </c>
      <c r="H15" s="61" t="str">
        <f>VLOOKUP("&lt;SpaltenTitel_7&gt;",Uebersetzungen!$B$3:$E$31,Uebersetzungen!$B$2+1,FALSE)</f>
        <v>6-Zimmer-Wohnung oder grösser</v>
      </c>
    </row>
    <row r="16" spans="1:8" x14ac:dyDescent="0.2">
      <c r="A16" s="44"/>
      <c r="B16" s="47"/>
      <c r="C16" s="53"/>
      <c r="D16" s="53"/>
      <c r="E16" s="53"/>
      <c r="F16" s="53"/>
      <c r="G16" s="53"/>
      <c r="H16" s="31"/>
    </row>
    <row r="17" spans="1:8" x14ac:dyDescent="0.2">
      <c r="A17" s="45" t="str">
        <f>VLOOKUP("&lt;Zeilentitel_1&gt;",Uebersetzungen!$B$3:$E$85,Uebersetzungen!$B$2+1,FALSE)</f>
        <v>GRAUBÜNDEN</v>
      </c>
      <c r="B17" s="48">
        <v>2280</v>
      </c>
      <c r="C17" s="54">
        <v>318</v>
      </c>
      <c r="D17" s="54">
        <v>346</v>
      </c>
      <c r="E17" s="54">
        <v>634</v>
      </c>
      <c r="F17" s="54">
        <v>598</v>
      </c>
      <c r="G17" s="54">
        <v>255</v>
      </c>
      <c r="H17" s="32">
        <v>129</v>
      </c>
    </row>
    <row r="18" spans="1:8" x14ac:dyDescent="0.2">
      <c r="A18" s="5" t="str">
        <f>VLOOKUP("&lt;Zeilentitel_2&gt;",Uebersetzungen!$B$3:$E$85,Uebersetzungen!$B$2+1,FALSE)</f>
        <v>Region Albula</v>
      </c>
      <c r="B18" s="49">
        <v>156</v>
      </c>
      <c r="C18" s="55">
        <v>0</v>
      </c>
      <c r="D18" s="55">
        <v>19</v>
      </c>
      <c r="E18" s="55">
        <v>66</v>
      </c>
      <c r="F18" s="55">
        <v>47</v>
      </c>
      <c r="G18" s="55">
        <v>10</v>
      </c>
      <c r="H18" s="33">
        <v>14</v>
      </c>
    </row>
    <row r="19" spans="1:8" x14ac:dyDescent="0.2">
      <c r="A19" s="6" t="s">
        <v>0</v>
      </c>
      <c r="B19" s="47">
        <v>66</v>
      </c>
      <c r="C19" s="53">
        <v>0</v>
      </c>
      <c r="D19" s="53">
        <v>10</v>
      </c>
      <c r="E19" s="53">
        <v>23</v>
      </c>
      <c r="F19" s="53">
        <v>23</v>
      </c>
      <c r="G19" s="53">
        <v>5</v>
      </c>
      <c r="H19" s="34">
        <v>5</v>
      </c>
    </row>
    <row r="20" spans="1:8" x14ac:dyDescent="0.2">
      <c r="A20" s="6" t="s">
        <v>1</v>
      </c>
      <c r="B20" s="47">
        <v>26</v>
      </c>
      <c r="C20" s="53">
        <v>0</v>
      </c>
      <c r="D20" s="53">
        <v>1</v>
      </c>
      <c r="E20" s="53">
        <v>17</v>
      </c>
      <c r="F20" s="53">
        <v>4</v>
      </c>
      <c r="G20" s="53">
        <v>2</v>
      </c>
      <c r="H20" s="34">
        <v>2</v>
      </c>
    </row>
    <row r="21" spans="1:8" x14ac:dyDescent="0.2">
      <c r="A21" s="6" t="s">
        <v>94</v>
      </c>
      <c r="B21" s="47">
        <v>2</v>
      </c>
      <c r="C21" s="53">
        <v>0</v>
      </c>
      <c r="D21" s="53">
        <v>0</v>
      </c>
      <c r="E21" s="53">
        <v>1</v>
      </c>
      <c r="F21" s="53">
        <v>1</v>
      </c>
      <c r="G21" s="53">
        <v>0</v>
      </c>
      <c r="H21" s="34">
        <v>0</v>
      </c>
    </row>
    <row r="22" spans="1:8" x14ac:dyDescent="0.2">
      <c r="A22" s="6" t="s">
        <v>2</v>
      </c>
      <c r="B22" s="47">
        <v>3</v>
      </c>
      <c r="C22" s="53">
        <v>0</v>
      </c>
      <c r="D22" s="53">
        <v>0</v>
      </c>
      <c r="E22" s="53">
        <v>0</v>
      </c>
      <c r="F22" s="53">
        <v>1</v>
      </c>
      <c r="G22" s="53">
        <v>0</v>
      </c>
      <c r="H22" s="34">
        <v>2</v>
      </c>
    </row>
    <row r="23" spans="1:8" x14ac:dyDescent="0.2">
      <c r="A23" s="6" t="s">
        <v>88</v>
      </c>
      <c r="B23" s="47">
        <v>59</v>
      </c>
      <c r="C23" s="53">
        <v>0</v>
      </c>
      <c r="D23" s="53">
        <v>8</v>
      </c>
      <c r="E23" s="53">
        <v>25</v>
      </c>
      <c r="F23" s="53">
        <v>18</v>
      </c>
      <c r="G23" s="53">
        <v>3</v>
      </c>
      <c r="H23" s="34">
        <v>5</v>
      </c>
    </row>
    <row r="24" spans="1:8" x14ac:dyDescent="0.2">
      <c r="A24" s="6" t="s">
        <v>91</v>
      </c>
      <c r="B24" s="47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34">
        <v>0</v>
      </c>
    </row>
    <row r="25" spans="1:8" x14ac:dyDescent="0.2">
      <c r="A25" s="5" t="str">
        <f>VLOOKUP("&lt;Zeilentitel_3&gt;",Uebersetzungen!$B$3:$E$85,Uebersetzungen!$B$2+1,FALSE)</f>
        <v>Region Bernina</v>
      </c>
      <c r="B25" s="49">
        <v>10</v>
      </c>
      <c r="C25" s="55">
        <v>0</v>
      </c>
      <c r="D25" s="55">
        <v>2</v>
      </c>
      <c r="E25" s="55">
        <v>3</v>
      </c>
      <c r="F25" s="55">
        <v>0</v>
      </c>
      <c r="G25" s="55">
        <v>3</v>
      </c>
      <c r="H25" s="33">
        <v>2</v>
      </c>
    </row>
    <row r="26" spans="1:8" x14ac:dyDescent="0.2">
      <c r="A26" s="6" t="s">
        <v>3</v>
      </c>
      <c r="B26" s="47">
        <v>5</v>
      </c>
      <c r="C26" s="53">
        <v>0</v>
      </c>
      <c r="D26" s="53">
        <v>2</v>
      </c>
      <c r="E26" s="53">
        <v>2</v>
      </c>
      <c r="F26" s="53">
        <v>0</v>
      </c>
      <c r="G26" s="53">
        <v>0</v>
      </c>
      <c r="H26" s="34">
        <v>1</v>
      </c>
    </row>
    <row r="27" spans="1:8" x14ac:dyDescent="0.2">
      <c r="A27" s="6" t="s">
        <v>4</v>
      </c>
      <c r="B27" s="47">
        <v>5</v>
      </c>
      <c r="C27" s="53">
        <v>0</v>
      </c>
      <c r="D27" s="53">
        <v>0</v>
      </c>
      <c r="E27" s="53">
        <v>1</v>
      </c>
      <c r="F27" s="53">
        <v>0</v>
      </c>
      <c r="G27" s="53">
        <v>3</v>
      </c>
      <c r="H27" s="34">
        <v>1</v>
      </c>
    </row>
    <row r="28" spans="1:8" x14ac:dyDescent="0.2">
      <c r="A28" s="5" t="str">
        <f>VLOOKUP("&lt;Zeilentitel_4&gt;",Uebersetzungen!$B$3:$E$85,Uebersetzungen!$B$2+1,FALSE)</f>
        <v>Region Engiadina Bassa/Val Müstair</v>
      </c>
      <c r="B28" s="49">
        <v>126</v>
      </c>
      <c r="C28" s="55">
        <v>32</v>
      </c>
      <c r="D28" s="55">
        <v>21</v>
      </c>
      <c r="E28" s="55">
        <v>27</v>
      </c>
      <c r="F28" s="55">
        <v>28</v>
      </c>
      <c r="G28" s="55">
        <v>9</v>
      </c>
      <c r="H28" s="33">
        <v>9</v>
      </c>
    </row>
    <row r="29" spans="1:8" x14ac:dyDescent="0.2">
      <c r="A29" s="6" t="s">
        <v>37</v>
      </c>
      <c r="B29" s="47">
        <v>19</v>
      </c>
      <c r="C29" s="53">
        <v>4</v>
      </c>
      <c r="D29" s="53">
        <v>0</v>
      </c>
      <c r="E29" s="53">
        <v>5</v>
      </c>
      <c r="F29" s="53">
        <v>7</v>
      </c>
      <c r="G29" s="53">
        <v>3</v>
      </c>
      <c r="H29" s="34">
        <v>0</v>
      </c>
    </row>
    <row r="30" spans="1:8" x14ac:dyDescent="0.2">
      <c r="A30" s="6" t="s">
        <v>38</v>
      </c>
      <c r="B30" s="47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34">
        <v>0</v>
      </c>
    </row>
    <row r="31" spans="1:8" x14ac:dyDescent="0.2">
      <c r="A31" s="6" t="s">
        <v>39</v>
      </c>
      <c r="B31" s="47">
        <v>88</v>
      </c>
      <c r="C31" s="53">
        <v>27</v>
      </c>
      <c r="D31" s="53">
        <v>20</v>
      </c>
      <c r="E31" s="53">
        <v>17</v>
      </c>
      <c r="F31" s="53">
        <v>16</v>
      </c>
      <c r="G31" s="53">
        <v>3</v>
      </c>
      <c r="H31" s="34">
        <v>5</v>
      </c>
    </row>
    <row r="32" spans="1:8" x14ac:dyDescent="0.2">
      <c r="A32" s="6" t="s">
        <v>40</v>
      </c>
      <c r="B32" s="47">
        <v>5</v>
      </c>
      <c r="C32" s="53">
        <v>1</v>
      </c>
      <c r="D32" s="53">
        <v>0</v>
      </c>
      <c r="E32" s="53">
        <v>1</v>
      </c>
      <c r="F32" s="53">
        <v>0</v>
      </c>
      <c r="G32" s="53">
        <v>2</v>
      </c>
      <c r="H32" s="34">
        <v>1</v>
      </c>
    </row>
    <row r="33" spans="1:8" x14ac:dyDescent="0.2">
      <c r="A33" s="6" t="s">
        <v>59</v>
      </c>
      <c r="B33" s="47">
        <v>14</v>
      </c>
      <c r="C33" s="53">
        <v>0</v>
      </c>
      <c r="D33" s="53">
        <v>1</v>
      </c>
      <c r="E33" s="53">
        <v>4</v>
      </c>
      <c r="F33" s="53">
        <v>5</v>
      </c>
      <c r="G33" s="53">
        <v>1</v>
      </c>
      <c r="H33" s="34">
        <v>3</v>
      </c>
    </row>
    <row r="34" spans="1:8" x14ac:dyDescent="0.2">
      <c r="A34" s="5" t="str">
        <f>VLOOKUP("&lt;Zeilentitel_5&gt;",Uebersetzungen!$B$3:$E$85,Uebersetzungen!$B$2+1,FALSE)</f>
        <v>Region Imboden</v>
      </c>
      <c r="B34" s="49">
        <v>319</v>
      </c>
      <c r="C34" s="55">
        <v>1</v>
      </c>
      <c r="D34" s="55">
        <v>36</v>
      </c>
      <c r="E34" s="55">
        <v>100</v>
      </c>
      <c r="F34" s="55">
        <v>113</v>
      </c>
      <c r="G34" s="55">
        <v>55</v>
      </c>
      <c r="H34" s="33">
        <v>14</v>
      </c>
    </row>
    <row r="35" spans="1:8" x14ac:dyDescent="0.2">
      <c r="A35" s="6" t="s">
        <v>30</v>
      </c>
      <c r="B35" s="47">
        <v>68</v>
      </c>
      <c r="C35" s="53">
        <v>0</v>
      </c>
      <c r="D35" s="53">
        <v>2</v>
      </c>
      <c r="E35" s="53">
        <v>14</v>
      </c>
      <c r="F35" s="53">
        <v>22</v>
      </c>
      <c r="G35" s="53">
        <v>25</v>
      </c>
      <c r="H35" s="34">
        <v>5</v>
      </c>
    </row>
    <row r="36" spans="1:8" x14ac:dyDescent="0.2">
      <c r="A36" s="6" t="s">
        <v>31</v>
      </c>
      <c r="B36" s="47">
        <v>103</v>
      </c>
      <c r="C36" s="53">
        <v>0</v>
      </c>
      <c r="D36" s="53">
        <v>15</v>
      </c>
      <c r="E36" s="53">
        <v>33</v>
      </c>
      <c r="F36" s="53">
        <v>50</v>
      </c>
      <c r="G36" s="53">
        <v>3</v>
      </c>
      <c r="H36" s="34">
        <v>2</v>
      </c>
    </row>
    <row r="37" spans="1:8" x14ac:dyDescent="0.2">
      <c r="A37" s="6" t="s">
        <v>32</v>
      </c>
      <c r="B37" s="47">
        <v>7</v>
      </c>
      <c r="C37" s="53">
        <v>0</v>
      </c>
      <c r="D37" s="53">
        <v>0</v>
      </c>
      <c r="E37" s="53">
        <v>2</v>
      </c>
      <c r="F37" s="53">
        <v>2</v>
      </c>
      <c r="G37" s="53">
        <v>3</v>
      </c>
      <c r="H37" s="34">
        <v>0</v>
      </c>
    </row>
    <row r="38" spans="1:8" x14ac:dyDescent="0.2">
      <c r="A38" s="6" t="s">
        <v>33</v>
      </c>
      <c r="B38" s="47">
        <v>32</v>
      </c>
      <c r="C38" s="53">
        <v>0</v>
      </c>
      <c r="D38" s="53">
        <v>6</v>
      </c>
      <c r="E38" s="53">
        <v>7</v>
      </c>
      <c r="F38" s="53">
        <v>16</v>
      </c>
      <c r="G38" s="53">
        <v>3</v>
      </c>
      <c r="H38" s="34">
        <v>0</v>
      </c>
    </row>
    <row r="39" spans="1:8" x14ac:dyDescent="0.2">
      <c r="A39" s="6" t="s">
        <v>34</v>
      </c>
      <c r="B39" s="47">
        <v>90</v>
      </c>
      <c r="C39" s="53">
        <v>0</v>
      </c>
      <c r="D39" s="53">
        <v>9</v>
      </c>
      <c r="E39" s="53">
        <v>43</v>
      </c>
      <c r="F39" s="53">
        <v>19</v>
      </c>
      <c r="G39" s="53">
        <v>17</v>
      </c>
      <c r="H39" s="34">
        <v>2</v>
      </c>
    </row>
    <row r="40" spans="1:8" x14ac:dyDescent="0.2">
      <c r="A40" s="6" t="s">
        <v>35</v>
      </c>
      <c r="B40" s="47">
        <v>11</v>
      </c>
      <c r="C40" s="53">
        <v>0</v>
      </c>
      <c r="D40" s="53">
        <v>2</v>
      </c>
      <c r="E40" s="53">
        <v>1</v>
      </c>
      <c r="F40" s="53">
        <v>3</v>
      </c>
      <c r="G40" s="53">
        <v>3</v>
      </c>
      <c r="H40" s="34">
        <v>2</v>
      </c>
    </row>
    <row r="41" spans="1:8" x14ac:dyDescent="0.2">
      <c r="A41" s="6" t="s">
        <v>36</v>
      </c>
      <c r="B41" s="47">
        <v>8</v>
      </c>
      <c r="C41" s="53">
        <v>1</v>
      </c>
      <c r="D41" s="53">
        <v>2</v>
      </c>
      <c r="E41" s="53">
        <v>0</v>
      </c>
      <c r="F41" s="53">
        <v>1</v>
      </c>
      <c r="G41" s="53">
        <v>1</v>
      </c>
      <c r="H41" s="34">
        <v>3</v>
      </c>
    </row>
    <row r="42" spans="1:8" x14ac:dyDescent="0.2">
      <c r="A42" s="5" t="str">
        <f>VLOOKUP("&lt;Zeilentitel_6&gt;",Uebersetzungen!$B$3:$E$85,Uebersetzungen!$B$2+1,FALSE)</f>
        <v>Region Landquart</v>
      </c>
      <c r="B42" s="49">
        <v>183</v>
      </c>
      <c r="C42" s="55">
        <v>1</v>
      </c>
      <c r="D42" s="55">
        <v>41</v>
      </c>
      <c r="E42" s="55">
        <v>39</v>
      </c>
      <c r="F42" s="55">
        <v>58</v>
      </c>
      <c r="G42" s="55">
        <v>29</v>
      </c>
      <c r="H42" s="33">
        <v>15</v>
      </c>
    </row>
    <row r="43" spans="1:8" x14ac:dyDescent="0.2">
      <c r="A43" s="6" t="s">
        <v>70</v>
      </c>
      <c r="B43" s="47">
        <v>7</v>
      </c>
      <c r="C43" s="53">
        <v>1</v>
      </c>
      <c r="D43" s="53">
        <v>1</v>
      </c>
      <c r="E43" s="53">
        <v>0</v>
      </c>
      <c r="F43" s="53">
        <v>3</v>
      </c>
      <c r="G43" s="53">
        <v>1</v>
      </c>
      <c r="H43" s="34">
        <v>1</v>
      </c>
    </row>
    <row r="44" spans="1:8" x14ac:dyDescent="0.2">
      <c r="A44" s="6" t="s">
        <v>71</v>
      </c>
      <c r="B44" s="47">
        <v>23</v>
      </c>
      <c r="C44" s="53">
        <v>0</v>
      </c>
      <c r="D44" s="53">
        <v>2</v>
      </c>
      <c r="E44" s="53">
        <v>5</v>
      </c>
      <c r="F44" s="53">
        <v>5</v>
      </c>
      <c r="G44" s="53">
        <v>10</v>
      </c>
      <c r="H44" s="34">
        <v>1</v>
      </c>
    </row>
    <row r="45" spans="1:8" x14ac:dyDescent="0.2">
      <c r="A45" s="6" t="s">
        <v>72</v>
      </c>
      <c r="B45" s="47">
        <v>19</v>
      </c>
      <c r="C45" s="53">
        <v>0</v>
      </c>
      <c r="D45" s="53">
        <v>5</v>
      </c>
      <c r="E45" s="53">
        <v>3</v>
      </c>
      <c r="F45" s="53">
        <v>6</v>
      </c>
      <c r="G45" s="53">
        <v>1</v>
      </c>
      <c r="H45" s="34">
        <v>4</v>
      </c>
    </row>
    <row r="46" spans="1:8" x14ac:dyDescent="0.2">
      <c r="A46" s="6" t="s">
        <v>73</v>
      </c>
      <c r="B46" s="47">
        <v>38</v>
      </c>
      <c r="C46" s="53">
        <v>0</v>
      </c>
      <c r="D46" s="53">
        <v>0</v>
      </c>
      <c r="E46" s="53">
        <v>4</v>
      </c>
      <c r="F46" s="53">
        <v>18</v>
      </c>
      <c r="G46" s="53">
        <v>16</v>
      </c>
      <c r="H46" s="34">
        <v>0</v>
      </c>
    </row>
    <row r="47" spans="1:8" x14ac:dyDescent="0.2">
      <c r="A47" s="6" t="s">
        <v>74</v>
      </c>
      <c r="B47" s="47">
        <v>2</v>
      </c>
      <c r="C47" s="53">
        <v>0</v>
      </c>
      <c r="D47" s="53">
        <v>0</v>
      </c>
      <c r="E47" s="53">
        <v>1</v>
      </c>
      <c r="F47" s="53">
        <v>1</v>
      </c>
      <c r="G47" s="53">
        <v>0</v>
      </c>
      <c r="H47" s="34">
        <v>0</v>
      </c>
    </row>
    <row r="48" spans="1:8" x14ac:dyDescent="0.2">
      <c r="A48" s="6" t="s">
        <v>75</v>
      </c>
      <c r="B48" s="47">
        <v>69</v>
      </c>
      <c r="C48" s="53">
        <v>0</v>
      </c>
      <c r="D48" s="53">
        <v>26</v>
      </c>
      <c r="E48" s="53">
        <v>19</v>
      </c>
      <c r="F48" s="53">
        <v>22</v>
      </c>
      <c r="G48" s="53">
        <v>0</v>
      </c>
      <c r="H48" s="34">
        <v>2</v>
      </c>
    </row>
    <row r="49" spans="1:8" x14ac:dyDescent="0.2">
      <c r="A49" s="6" t="s">
        <v>76</v>
      </c>
      <c r="B49" s="47">
        <v>5</v>
      </c>
      <c r="C49" s="53">
        <v>0</v>
      </c>
      <c r="D49" s="53">
        <v>0</v>
      </c>
      <c r="E49" s="53">
        <v>1</v>
      </c>
      <c r="F49" s="53">
        <v>3</v>
      </c>
      <c r="G49" s="53">
        <v>0</v>
      </c>
      <c r="H49" s="34">
        <v>1</v>
      </c>
    </row>
    <row r="50" spans="1:8" x14ac:dyDescent="0.2">
      <c r="A50" s="6" t="s">
        <v>77</v>
      </c>
      <c r="B50" s="47">
        <v>183</v>
      </c>
      <c r="C50" s="53">
        <v>1</v>
      </c>
      <c r="D50" s="53">
        <v>41</v>
      </c>
      <c r="E50" s="53">
        <v>39</v>
      </c>
      <c r="F50" s="53">
        <v>58</v>
      </c>
      <c r="G50" s="53">
        <v>29</v>
      </c>
      <c r="H50" s="34">
        <v>15</v>
      </c>
    </row>
    <row r="51" spans="1:8" x14ac:dyDescent="0.2">
      <c r="A51" s="5" t="str">
        <f>VLOOKUP("&lt;Zeilentitel_7&gt;",Uebersetzungen!$B$3:$E$85,Uebersetzungen!$B$2+1,FALSE)</f>
        <v>Region Maloja</v>
      </c>
      <c r="B51" s="49">
        <v>186</v>
      </c>
      <c r="C51" s="55">
        <v>21</v>
      </c>
      <c r="D51" s="55">
        <v>27</v>
      </c>
      <c r="E51" s="55">
        <v>47</v>
      </c>
      <c r="F51" s="55">
        <v>51</v>
      </c>
      <c r="G51" s="55">
        <v>21</v>
      </c>
      <c r="H51" s="33">
        <v>19</v>
      </c>
    </row>
    <row r="52" spans="1:8" x14ac:dyDescent="0.2">
      <c r="A52" s="6" t="s">
        <v>41</v>
      </c>
      <c r="B52" s="47">
        <v>2</v>
      </c>
      <c r="C52" s="53">
        <v>0</v>
      </c>
      <c r="D52" s="53">
        <v>0</v>
      </c>
      <c r="E52" s="53">
        <v>0</v>
      </c>
      <c r="F52" s="53">
        <v>2</v>
      </c>
      <c r="G52" s="53">
        <v>0</v>
      </c>
      <c r="H52" s="34">
        <v>0</v>
      </c>
    </row>
    <row r="53" spans="1:8" x14ac:dyDescent="0.2">
      <c r="A53" s="6" t="s">
        <v>42</v>
      </c>
      <c r="B53" s="47">
        <v>6</v>
      </c>
      <c r="C53" s="53">
        <v>0</v>
      </c>
      <c r="D53" s="53">
        <v>0</v>
      </c>
      <c r="E53" s="53">
        <v>6</v>
      </c>
      <c r="F53" s="53">
        <v>0</v>
      </c>
      <c r="G53" s="53">
        <v>0</v>
      </c>
      <c r="H53" s="34">
        <v>0</v>
      </c>
    </row>
    <row r="54" spans="1:8" x14ac:dyDescent="0.2">
      <c r="A54" s="6" t="s">
        <v>43</v>
      </c>
      <c r="B54" s="47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34">
        <v>0</v>
      </c>
    </row>
    <row r="55" spans="1:8" x14ac:dyDescent="0.2">
      <c r="A55" s="6" t="s">
        <v>44</v>
      </c>
      <c r="B55" s="47">
        <v>17</v>
      </c>
      <c r="C55" s="53">
        <v>0</v>
      </c>
      <c r="D55" s="53">
        <v>4</v>
      </c>
      <c r="E55" s="53">
        <v>5</v>
      </c>
      <c r="F55" s="53">
        <v>6</v>
      </c>
      <c r="G55" s="53">
        <v>1</v>
      </c>
      <c r="H55" s="34">
        <v>1</v>
      </c>
    </row>
    <row r="56" spans="1:8" x14ac:dyDescent="0.2">
      <c r="A56" s="6" t="s">
        <v>93</v>
      </c>
      <c r="B56" s="47">
        <v>6</v>
      </c>
      <c r="C56" s="53">
        <v>0</v>
      </c>
      <c r="D56" s="53">
        <v>2</v>
      </c>
      <c r="E56" s="53">
        <v>3</v>
      </c>
      <c r="F56" s="53">
        <v>0</v>
      </c>
      <c r="G56" s="53">
        <v>1</v>
      </c>
      <c r="H56" s="34">
        <v>0</v>
      </c>
    </row>
    <row r="57" spans="1:8" x14ac:dyDescent="0.2">
      <c r="A57" s="6" t="s">
        <v>45</v>
      </c>
      <c r="B57" s="47">
        <v>28</v>
      </c>
      <c r="C57" s="53">
        <v>0</v>
      </c>
      <c r="D57" s="53">
        <v>2</v>
      </c>
      <c r="E57" s="53">
        <v>11</v>
      </c>
      <c r="F57" s="53">
        <v>12</v>
      </c>
      <c r="G57" s="53">
        <v>0</v>
      </c>
      <c r="H57" s="34">
        <v>3</v>
      </c>
    </row>
    <row r="58" spans="1:8" x14ac:dyDescent="0.2">
      <c r="A58" s="6" t="s">
        <v>95</v>
      </c>
      <c r="B58" s="47">
        <v>48</v>
      </c>
      <c r="C58" s="53">
        <v>6</v>
      </c>
      <c r="D58" s="53">
        <v>6</v>
      </c>
      <c r="E58" s="53">
        <v>6</v>
      </c>
      <c r="F58" s="53">
        <v>11</v>
      </c>
      <c r="G58" s="53">
        <v>5</v>
      </c>
      <c r="H58" s="34">
        <v>14</v>
      </c>
    </row>
    <row r="59" spans="1:8" x14ac:dyDescent="0.2">
      <c r="A59" s="6" t="s">
        <v>46</v>
      </c>
      <c r="B59" s="47">
        <v>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34">
        <v>0</v>
      </c>
    </row>
    <row r="60" spans="1:8" x14ac:dyDescent="0.2">
      <c r="A60" s="6" t="s">
        <v>96</v>
      </c>
      <c r="B60" s="47">
        <v>20</v>
      </c>
      <c r="C60" s="53">
        <v>0</v>
      </c>
      <c r="D60" s="53">
        <v>5</v>
      </c>
      <c r="E60" s="53">
        <v>4</v>
      </c>
      <c r="F60" s="53">
        <v>9</v>
      </c>
      <c r="G60" s="53">
        <v>2</v>
      </c>
      <c r="H60" s="34">
        <v>0</v>
      </c>
    </row>
    <row r="61" spans="1:8" x14ac:dyDescent="0.2">
      <c r="A61" s="6" t="s">
        <v>47</v>
      </c>
      <c r="B61" s="47">
        <v>37</v>
      </c>
      <c r="C61" s="53">
        <v>9</v>
      </c>
      <c r="D61" s="53">
        <v>6</v>
      </c>
      <c r="E61" s="53">
        <v>8</v>
      </c>
      <c r="F61" s="53">
        <v>7</v>
      </c>
      <c r="G61" s="53">
        <v>6</v>
      </c>
      <c r="H61" s="34">
        <v>1</v>
      </c>
    </row>
    <row r="62" spans="1:8" x14ac:dyDescent="0.2">
      <c r="A62" s="6" t="s">
        <v>48</v>
      </c>
      <c r="B62" s="47">
        <v>20</v>
      </c>
      <c r="C62" s="53">
        <v>6</v>
      </c>
      <c r="D62" s="53">
        <v>2</v>
      </c>
      <c r="E62" s="53">
        <v>4</v>
      </c>
      <c r="F62" s="53">
        <v>2</v>
      </c>
      <c r="G62" s="53">
        <v>6</v>
      </c>
      <c r="H62" s="34">
        <v>0</v>
      </c>
    </row>
    <row r="63" spans="1:8" x14ac:dyDescent="0.2">
      <c r="A63" s="6" t="s">
        <v>97</v>
      </c>
      <c r="B63" s="47">
        <v>2</v>
      </c>
      <c r="C63" s="53">
        <v>0</v>
      </c>
      <c r="D63" s="53">
        <v>0</v>
      </c>
      <c r="E63" s="53">
        <v>0</v>
      </c>
      <c r="F63" s="53">
        <v>2</v>
      </c>
      <c r="G63" s="53">
        <v>0</v>
      </c>
      <c r="H63" s="34">
        <v>0</v>
      </c>
    </row>
    <row r="64" spans="1:8" x14ac:dyDescent="0.2">
      <c r="A64" s="5" t="str">
        <f>VLOOKUP("&lt;Zeilentitel_8&gt;",Uebersetzungen!$B$3:$E$85,Uebersetzungen!$B$2+1,FALSE)</f>
        <v>Region Moesa</v>
      </c>
      <c r="B64" s="49">
        <v>32</v>
      </c>
      <c r="C64" s="55">
        <v>0</v>
      </c>
      <c r="D64" s="55">
        <v>7</v>
      </c>
      <c r="E64" s="55">
        <v>7</v>
      </c>
      <c r="F64" s="55">
        <v>12</v>
      </c>
      <c r="G64" s="55">
        <v>2</v>
      </c>
      <c r="H64" s="33">
        <v>4</v>
      </c>
    </row>
    <row r="65" spans="1:8" x14ac:dyDescent="0.2">
      <c r="A65" s="6" t="s">
        <v>49</v>
      </c>
      <c r="B65" s="47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34">
        <v>0</v>
      </c>
    </row>
    <row r="66" spans="1:8" x14ac:dyDescent="0.2">
      <c r="A66" s="6" t="s">
        <v>50</v>
      </c>
      <c r="B66" s="47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34">
        <v>0</v>
      </c>
    </row>
    <row r="67" spans="1:8" x14ac:dyDescent="0.2">
      <c r="A67" s="6" t="s">
        <v>51</v>
      </c>
      <c r="B67" s="47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34">
        <v>0</v>
      </c>
    </row>
    <row r="68" spans="1:8" x14ac:dyDescent="0.2">
      <c r="A68" s="6" t="s">
        <v>52</v>
      </c>
      <c r="B68" s="47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34">
        <v>0</v>
      </c>
    </row>
    <row r="69" spans="1:8" x14ac:dyDescent="0.2">
      <c r="A69" s="6" t="s">
        <v>53</v>
      </c>
      <c r="B69" s="47">
        <v>6</v>
      </c>
      <c r="C69" s="53">
        <v>0</v>
      </c>
      <c r="D69" s="53">
        <v>4</v>
      </c>
      <c r="E69" s="53">
        <v>0</v>
      </c>
      <c r="F69" s="53">
        <v>2</v>
      </c>
      <c r="G69" s="53">
        <v>0</v>
      </c>
      <c r="H69" s="34">
        <v>0</v>
      </c>
    </row>
    <row r="70" spans="1:8" x14ac:dyDescent="0.2">
      <c r="A70" s="6" t="s">
        <v>54</v>
      </c>
      <c r="B70" s="47">
        <v>2</v>
      </c>
      <c r="C70" s="53">
        <v>0</v>
      </c>
      <c r="D70" s="53">
        <v>0</v>
      </c>
      <c r="E70" s="53">
        <v>0</v>
      </c>
      <c r="F70" s="53">
        <v>2</v>
      </c>
      <c r="G70" s="53">
        <v>0</v>
      </c>
      <c r="H70" s="34">
        <v>0</v>
      </c>
    </row>
    <row r="71" spans="1:8" x14ac:dyDescent="0.2">
      <c r="A71" s="6" t="s">
        <v>55</v>
      </c>
      <c r="B71" s="47">
        <v>3</v>
      </c>
      <c r="C71" s="53">
        <v>0</v>
      </c>
      <c r="D71" s="53">
        <v>0</v>
      </c>
      <c r="E71" s="53">
        <v>0</v>
      </c>
      <c r="F71" s="53">
        <v>1</v>
      </c>
      <c r="G71" s="53">
        <v>1</v>
      </c>
      <c r="H71" s="34">
        <v>1</v>
      </c>
    </row>
    <row r="72" spans="1:8" x14ac:dyDescent="0.2">
      <c r="A72" s="6" t="s">
        <v>56</v>
      </c>
      <c r="B72" s="47">
        <v>9</v>
      </c>
      <c r="C72" s="53">
        <v>0</v>
      </c>
      <c r="D72" s="53">
        <v>2</v>
      </c>
      <c r="E72" s="53">
        <v>4</v>
      </c>
      <c r="F72" s="53">
        <v>2</v>
      </c>
      <c r="G72" s="53">
        <v>1</v>
      </c>
      <c r="H72" s="34">
        <v>0</v>
      </c>
    </row>
    <row r="73" spans="1:8" x14ac:dyDescent="0.2">
      <c r="A73" s="6" t="s">
        <v>57</v>
      </c>
      <c r="B73" s="47">
        <v>2</v>
      </c>
      <c r="C73" s="53">
        <v>0</v>
      </c>
      <c r="D73" s="53">
        <v>0</v>
      </c>
      <c r="E73" s="53">
        <v>1</v>
      </c>
      <c r="F73" s="53">
        <v>1</v>
      </c>
      <c r="G73" s="53">
        <v>0</v>
      </c>
      <c r="H73" s="34">
        <v>0</v>
      </c>
    </row>
    <row r="74" spans="1:8" x14ac:dyDescent="0.2">
      <c r="A74" s="6" t="s">
        <v>98</v>
      </c>
      <c r="B74" s="47">
        <v>8</v>
      </c>
      <c r="C74" s="53">
        <v>0</v>
      </c>
      <c r="D74" s="53">
        <v>1</v>
      </c>
      <c r="E74" s="53">
        <v>2</v>
      </c>
      <c r="F74" s="53">
        <v>4</v>
      </c>
      <c r="G74" s="53">
        <v>0</v>
      </c>
      <c r="H74" s="34">
        <v>1</v>
      </c>
    </row>
    <row r="75" spans="1:8" x14ac:dyDescent="0.2">
      <c r="A75" s="6" t="s">
        <v>58</v>
      </c>
      <c r="B75" s="47">
        <v>2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34">
        <v>2</v>
      </c>
    </row>
    <row r="76" spans="1:8" x14ac:dyDescent="0.2">
      <c r="A76" s="6" t="s">
        <v>99</v>
      </c>
      <c r="B76" s="47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34">
        <v>0</v>
      </c>
    </row>
    <row r="77" spans="1:8" x14ac:dyDescent="0.2">
      <c r="A77" s="5" t="str">
        <f>VLOOKUP("&lt;Zeilentitel_9&gt;",Uebersetzungen!$B$3:$E$85,Uebersetzungen!$B$2+1,FALSE)</f>
        <v>Region Plessur</v>
      </c>
      <c r="B77" s="49">
        <v>381</v>
      </c>
      <c r="C77" s="55">
        <v>30</v>
      </c>
      <c r="D77" s="55">
        <v>91</v>
      </c>
      <c r="E77" s="55">
        <v>128</v>
      </c>
      <c r="F77" s="55">
        <v>94</v>
      </c>
      <c r="G77" s="55">
        <v>30</v>
      </c>
      <c r="H77" s="33">
        <v>8</v>
      </c>
    </row>
    <row r="78" spans="1:8" x14ac:dyDescent="0.2">
      <c r="A78" s="6" t="s">
        <v>66</v>
      </c>
      <c r="B78" s="47">
        <v>268</v>
      </c>
      <c r="C78" s="53">
        <v>28</v>
      </c>
      <c r="D78" s="53">
        <v>73</v>
      </c>
      <c r="E78" s="53">
        <v>79</v>
      </c>
      <c r="F78" s="53">
        <v>63</v>
      </c>
      <c r="G78" s="53">
        <v>22</v>
      </c>
      <c r="H78" s="34">
        <v>3</v>
      </c>
    </row>
    <row r="79" spans="1:8" x14ac:dyDescent="0.2">
      <c r="A79" s="6" t="s">
        <v>67</v>
      </c>
      <c r="B79" s="47">
        <v>50</v>
      </c>
      <c r="C79" s="53">
        <v>1</v>
      </c>
      <c r="D79" s="53">
        <v>15</v>
      </c>
      <c r="E79" s="53">
        <v>20</v>
      </c>
      <c r="F79" s="53">
        <v>11</v>
      </c>
      <c r="G79" s="53">
        <v>2</v>
      </c>
      <c r="H79" s="34">
        <v>1</v>
      </c>
    </row>
    <row r="80" spans="1:8" x14ac:dyDescent="0.2">
      <c r="A80" s="6" t="s">
        <v>68</v>
      </c>
      <c r="B80" s="47">
        <v>58</v>
      </c>
      <c r="C80" s="53">
        <v>1</v>
      </c>
      <c r="D80" s="53">
        <v>3</v>
      </c>
      <c r="E80" s="53">
        <v>26</v>
      </c>
      <c r="F80" s="53">
        <v>18</v>
      </c>
      <c r="G80" s="53">
        <v>6</v>
      </c>
      <c r="H80" s="34">
        <v>4</v>
      </c>
    </row>
    <row r="81" spans="1:8" x14ac:dyDescent="0.2">
      <c r="A81" s="6" t="s">
        <v>69</v>
      </c>
      <c r="B81" s="47">
        <v>5</v>
      </c>
      <c r="C81" s="53">
        <v>0</v>
      </c>
      <c r="D81" s="53">
        <v>0</v>
      </c>
      <c r="E81" s="53">
        <v>3</v>
      </c>
      <c r="F81" s="53">
        <v>2</v>
      </c>
      <c r="G81" s="53">
        <v>0</v>
      </c>
      <c r="H81" s="34">
        <v>0</v>
      </c>
    </row>
    <row r="82" spans="1:8" x14ac:dyDescent="0.2">
      <c r="A82" s="5" t="str">
        <f>VLOOKUP("&lt;Zeilentitel_10&gt;",Uebersetzungen!$B$3:$E$85,Uebersetzungen!$B$2+1,FALSE)</f>
        <v>Region Prättigau/Davos</v>
      </c>
      <c r="B82" s="49">
        <v>400</v>
      </c>
      <c r="C82" s="55">
        <v>108</v>
      </c>
      <c r="D82" s="55">
        <v>43</v>
      </c>
      <c r="E82" s="55">
        <v>96</v>
      </c>
      <c r="F82" s="55">
        <v>97</v>
      </c>
      <c r="G82" s="55">
        <v>39</v>
      </c>
      <c r="H82" s="33">
        <v>17</v>
      </c>
    </row>
    <row r="83" spans="1:8" x14ac:dyDescent="0.2">
      <c r="A83" s="6" t="s">
        <v>60</v>
      </c>
      <c r="B83" s="47">
        <v>263</v>
      </c>
      <c r="C83" s="53">
        <v>108</v>
      </c>
      <c r="D83" s="53">
        <v>30</v>
      </c>
      <c r="E83" s="53">
        <v>60</v>
      </c>
      <c r="F83" s="53">
        <v>56</v>
      </c>
      <c r="G83" s="53">
        <v>6</v>
      </c>
      <c r="H83" s="34">
        <v>3</v>
      </c>
    </row>
    <row r="84" spans="1:8" x14ac:dyDescent="0.2">
      <c r="A84" s="6" t="s">
        <v>61</v>
      </c>
      <c r="B84" s="47">
        <v>2</v>
      </c>
      <c r="C84" s="53">
        <v>0</v>
      </c>
      <c r="D84" s="53">
        <v>1</v>
      </c>
      <c r="E84" s="53">
        <v>0</v>
      </c>
      <c r="F84" s="53">
        <v>0</v>
      </c>
      <c r="G84" s="53">
        <v>1</v>
      </c>
      <c r="H84" s="34">
        <v>0</v>
      </c>
    </row>
    <row r="85" spans="1:8" x14ac:dyDescent="0.2">
      <c r="A85" s="6" t="s">
        <v>62</v>
      </c>
      <c r="B85" s="47">
        <v>2</v>
      </c>
      <c r="C85" s="53">
        <v>0</v>
      </c>
      <c r="D85" s="53">
        <v>0</v>
      </c>
      <c r="E85" s="53">
        <v>0</v>
      </c>
      <c r="F85" s="53">
        <v>1</v>
      </c>
      <c r="G85" s="53">
        <v>1</v>
      </c>
      <c r="H85" s="34">
        <v>0</v>
      </c>
    </row>
    <row r="86" spans="1:8" x14ac:dyDescent="0.2">
      <c r="A86" s="6" t="s">
        <v>63</v>
      </c>
      <c r="B86" s="47">
        <v>5</v>
      </c>
      <c r="C86" s="53">
        <v>0</v>
      </c>
      <c r="D86" s="53">
        <v>1</v>
      </c>
      <c r="E86" s="53">
        <v>0</v>
      </c>
      <c r="F86" s="53">
        <v>0</v>
      </c>
      <c r="G86" s="53">
        <v>2</v>
      </c>
      <c r="H86" s="34">
        <v>2</v>
      </c>
    </row>
    <row r="87" spans="1:8" x14ac:dyDescent="0.2">
      <c r="A87" s="6" t="s">
        <v>100</v>
      </c>
      <c r="B87" s="47">
        <v>60</v>
      </c>
      <c r="C87" s="53">
        <v>0</v>
      </c>
      <c r="D87" s="53">
        <v>3</v>
      </c>
      <c r="E87" s="53">
        <v>16</v>
      </c>
      <c r="F87" s="53">
        <v>17</v>
      </c>
      <c r="G87" s="53">
        <v>18</v>
      </c>
      <c r="H87" s="34">
        <v>6</v>
      </c>
    </row>
    <row r="88" spans="1:8" x14ac:dyDescent="0.2">
      <c r="A88" s="6" t="s">
        <v>89</v>
      </c>
      <c r="B88" s="47">
        <v>1</v>
      </c>
      <c r="C88" s="53">
        <v>0</v>
      </c>
      <c r="D88" s="53">
        <v>0</v>
      </c>
      <c r="E88" s="53">
        <v>1</v>
      </c>
      <c r="F88" s="53">
        <v>0</v>
      </c>
      <c r="G88" s="53">
        <v>0</v>
      </c>
      <c r="H88" s="34">
        <v>0</v>
      </c>
    </row>
    <row r="89" spans="1:8" x14ac:dyDescent="0.2">
      <c r="A89" s="6" t="s">
        <v>64</v>
      </c>
      <c r="B89" s="47">
        <v>1</v>
      </c>
      <c r="C89" s="53">
        <v>0</v>
      </c>
      <c r="D89" s="53">
        <v>0</v>
      </c>
      <c r="E89" s="53">
        <v>0</v>
      </c>
      <c r="F89" s="53">
        <v>0</v>
      </c>
      <c r="G89" s="53">
        <v>1</v>
      </c>
      <c r="H89" s="34">
        <v>0</v>
      </c>
    </row>
    <row r="90" spans="1:8" x14ac:dyDescent="0.2">
      <c r="A90" s="6" t="s">
        <v>65</v>
      </c>
      <c r="B90" s="47">
        <v>27</v>
      </c>
      <c r="C90" s="53">
        <v>0</v>
      </c>
      <c r="D90" s="53">
        <v>2</v>
      </c>
      <c r="E90" s="53">
        <v>11</v>
      </c>
      <c r="F90" s="53">
        <v>12</v>
      </c>
      <c r="G90" s="53">
        <v>1</v>
      </c>
      <c r="H90" s="34">
        <v>1</v>
      </c>
    </row>
    <row r="91" spans="1:8" x14ac:dyDescent="0.2">
      <c r="A91" s="6" t="s">
        <v>78</v>
      </c>
      <c r="B91" s="47">
        <v>8</v>
      </c>
      <c r="C91" s="53">
        <v>0</v>
      </c>
      <c r="D91" s="53">
        <v>1</v>
      </c>
      <c r="E91" s="53">
        <v>0</v>
      </c>
      <c r="F91" s="53">
        <v>2</v>
      </c>
      <c r="G91" s="53">
        <v>3</v>
      </c>
      <c r="H91" s="34">
        <v>2</v>
      </c>
    </row>
    <row r="92" spans="1:8" x14ac:dyDescent="0.2">
      <c r="A92" s="6" t="s">
        <v>79</v>
      </c>
      <c r="B92" s="47">
        <v>25</v>
      </c>
      <c r="C92" s="53">
        <v>0</v>
      </c>
      <c r="D92" s="53">
        <v>2</v>
      </c>
      <c r="E92" s="53">
        <v>8</v>
      </c>
      <c r="F92" s="53">
        <v>9</v>
      </c>
      <c r="G92" s="53">
        <v>5</v>
      </c>
      <c r="H92" s="34">
        <v>1</v>
      </c>
    </row>
    <row r="93" spans="1:8" x14ac:dyDescent="0.2">
      <c r="A93" s="6" t="s">
        <v>80</v>
      </c>
      <c r="B93" s="47">
        <v>6</v>
      </c>
      <c r="C93" s="53">
        <v>0</v>
      </c>
      <c r="D93" s="53">
        <v>3</v>
      </c>
      <c r="E93" s="53">
        <v>0</v>
      </c>
      <c r="F93" s="53">
        <v>0</v>
      </c>
      <c r="G93" s="53">
        <v>1</v>
      </c>
      <c r="H93" s="34">
        <v>2</v>
      </c>
    </row>
    <row r="94" spans="1:8" x14ac:dyDescent="0.2">
      <c r="A94" s="5" t="str">
        <f>VLOOKUP("&lt;Zeilentitel_11&gt;",Uebersetzungen!$B$3:$E$85,Uebersetzungen!$B$2+1,FALSE)</f>
        <v>Region Surselva</v>
      </c>
      <c r="B94" s="49">
        <v>409</v>
      </c>
      <c r="C94" s="55">
        <v>124</v>
      </c>
      <c r="D94" s="55">
        <v>54</v>
      </c>
      <c r="E94" s="55">
        <v>102</v>
      </c>
      <c r="F94" s="55">
        <v>87</v>
      </c>
      <c r="G94" s="55">
        <v>27</v>
      </c>
      <c r="H94" s="33">
        <v>15</v>
      </c>
    </row>
    <row r="95" spans="1:8" x14ac:dyDescent="0.2">
      <c r="A95" s="6" t="s">
        <v>5</v>
      </c>
      <c r="B95" s="47">
        <v>5</v>
      </c>
      <c r="C95" s="53">
        <v>0</v>
      </c>
      <c r="D95" s="53">
        <v>0</v>
      </c>
      <c r="E95" s="53">
        <v>2</v>
      </c>
      <c r="F95" s="53">
        <v>1</v>
      </c>
      <c r="G95" s="53">
        <v>1</v>
      </c>
      <c r="H95" s="34">
        <v>1</v>
      </c>
    </row>
    <row r="96" spans="1:8" x14ac:dyDescent="0.2">
      <c r="A96" s="6" t="s">
        <v>6</v>
      </c>
      <c r="B96" s="47">
        <v>194</v>
      </c>
      <c r="C96" s="53">
        <v>108</v>
      </c>
      <c r="D96" s="53">
        <v>37</v>
      </c>
      <c r="E96" s="53">
        <v>13</v>
      </c>
      <c r="F96" s="53">
        <v>27</v>
      </c>
      <c r="G96" s="53">
        <v>8</v>
      </c>
      <c r="H96" s="34">
        <v>1</v>
      </c>
    </row>
    <row r="97" spans="1:8" x14ac:dyDescent="0.2">
      <c r="A97" s="6" t="s">
        <v>7</v>
      </c>
      <c r="B97" s="47">
        <v>7</v>
      </c>
      <c r="C97" s="53">
        <v>0</v>
      </c>
      <c r="D97" s="53">
        <v>3</v>
      </c>
      <c r="E97" s="53">
        <v>3</v>
      </c>
      <c r="F97" s="53">
        <v>0</v>
      </c>
      <c r="G97" s="53">
        <v>1</v>
      </c>
      <c r="H97" s="34">
        <v>0</v>
      </c>
    </row>
    <row r="98" spans="1:8" x14ac:dyDescent="0.2">
      <c r="A98" s="6" t="s">
        <v>8</v>
      </c>
      <c r="B98" s="47">
        <v>27</v>
      </c>
      <c r="C98" s="53">
        <v>10</v>
      </c>
      <c r="D98" s="53">
        <v>3</v>
      </c>
      <c r="E98" s="53">
        <v>4</v>
      </c>
      <c r="F98" s="53">
        <v>10</v>
      </c>
      <c r="G98" s="53">
        <v>0</v>
      </c>
      <c r="H98" s="34">
        <v>0</v>
      </c>
    </row>
    <row r="99" spans="1:8" x14ac:dyDescent="0.2">
      <c r="A99" s="6" t="s">
        <v>9</v>
      </c>
      <c r="B99" s="47">
        <v>11</v>
      </c>
      <c r="C99" s="53">
        <v>3</v>
      </c>
      <c r="D99" s="53">
        <v>2</v>
      </c>
      <c r="E99" s="53">
        <v>2</v>
      </c>
      <c r="F99" s="53">
        <v>3</v>
      </c>
      <c r="G99" s="53">
        <v>1</v>
      </c>
      <c r="H99" s="34">
        <v>0</v>
      </c>
    </row>
    <row r="100" spans="1:8" x14ac:dyDescent="0.2">
      <c r="A100" s="6" t="s">
        <v>10</v>
      </c>
      <c r="B100" s="47">
        <v>20</v>
      </c>
      <c r="C100" s="53">
        <v>0</v>
      </c>
      <c r="D100" s="53">
        <v>1</v>
      </c>
      <c r="E100" s="53">
        <v>16</v>
      </c>
      <c r="F100" s="53">
        <v>0</v>
      </c>
      <c r="G100" s="53">
        <v>2</v>
      </c>
      <c r="H100" s="34">
        <v>1</v>
      </c>
    </row>
    <row r="101" spans="1:8" x14ac:dyDescent="0.2">
      <c r="A101" s="6" t="s">
        <v>11</v>
      </c>
      <c r="B101" s="47">
        <v>45</v>
      </c>
      <c r="C101" s="53">
        <v>1</v>
      </c>
      <c r="D101" s="53">
        <v>2</v>
      </c>
      <c r="E101" s="53">
        <v>14</v>
      </c>
      <c r="F101" s="53">
        <v>18</v>
      </c>
      <c r="G101" s="53">
        <v>5</v>
      </c>
      <c r="H101" s="34">
        <v>5</v>
      </c>
    </row>
    <row r="102" spans="1:8" x14ac:dyDescent="0.2">
      <c r="A102" s="6" t="s">
        <v>22</v>
      </c>
      <c r="B102" s="47">
        <v>2</v>
      </c>
      <c r="C102" s="53">
        <v>0</v>
      </c>
      <c r="D102" s="53">
        <v>0</v>
      </c>
      <c r="E102" s="53">
        <v>0</v>
      </c>
      <c r="F102" s="53">
        <v>0</v>
      </c>
      <c r="G102" s="53">
        <v>1</v>
      </c>
      <c r="H102" s="34">
        <v>1</v>
      </c>
    </row>
    <row r="103" spans="1:8" x14ac:dyDescent="0.2">
      <c r="A103" s="6" t="s">
        <v>81</v>
      </c>
      <c r="B103" s="47">
        <v>36</v>
      </c>
      <c r="C103" s="53">
        <v>1</v>
      </c>
      <c r="D103" s="53">
        <v>2</v>
      </c>
      <c r="E103" s="53">
        <v>15</v>
      </c>
      <c r="F103" s="53">
        <v>14</v>
      </c>
      <c r="G103" s="53">
        <v>2</v>
      </c>
      <c r="H103" s="34">
        <v>2</v>
      </c>
    </row>
    <row r="104" spans="1:8" x14ac:dyDescent="0.2">
      <c r="A104" s="6" t="s">
        <v>82</v>
      </c>
      <c r="B104" s="47">
        <v>6</v>
      </c>
      <c r="C104" s="53">
        <v>1</v>
      </c>
      <c r="D104" s="53">
        <v>0</v>
      </c>
      <c r="E104" s="53">
        <v>0</v>
      </c>
      <c r="F104" s="53">
        <v>1</v>
      </c>
      <c r="G104" s="53">
        <v>3</v>
      </c>
      <c r="H104" s="34">
        <v>1</v>
      </c>
    </row>
    <row r="105" spans="1:8" x14ac:dyDescent="0.2">
      <c r="A105" s="6" t="s">
        <v>83</v>
      </c>
      <c r="B105" s="47">
        <v>0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34">
        <v>0</v>
      </c>
    </row>
    <row r="106" spans="1:8" x14ac:dyDescent="0.2">
      <c r="A106" s="6" t="s">
        <v>84</v>
      </c>
      <c r="B106" s="47">
        <v>0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34">
        <v>0</v>
      </c>
    </row>
    <row r="107" spans="1:8" x14ac:dyDescent="0.2">
      <c r="A107" s="6" t="s">
        <v>85</v>
      </c>
      <c r="B107" s="47">
        <v>13</v>
      </c>
      <c r="C107" s="53">
        <v>0</v>
      </c>
      <c r="D107" s="53">
        <v>0</v>
      </c>
      <c r="E107" s="53">
        <v>10</v>
      </c>
      <c r="F107" s="53">
        <v>3</v>
      </c>
      <c r="G107" s="53">
        <v>0</v>
      </c>
      <c r="H107" s="34">
        <v>0</v>
      </c>
    </row>
    <row r="108" spans="1:8" x14ac:dyDescent="0.2">
      <c r="A108" s="6" t="s">
        <v>86</v>
      </c>
      <c r="B108" s="47">
        <v>0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34">
        <v>0</v>
      </c>
    </row>
    <row r="109" spans="1:8" x14ac:dyDescent="0.2">
      <c r="A109" s="6" t="s">
        <v>90</v>
      </c>
      <c r="B109" s="47">
        <v>43</v>
      </c>
      <c r="C109" s="53">
        <v>0</v>
      </c>
      <c r="D109" s="53">
        <v>4</v>
      </c>
      <c r="E109" s="53">
        <v>23</v>
      </c>
      <c r="F109" s="53">
        <v>10</v>
      </c>
      <c r="G109" s="53">
        <v>3</v>
      </c>
      <c r="H109" s="34">
        <v>3</v>
      </c>
    </row>
    <row r="110" spans="1:8" x14ac:dyDescent="0.2">
      <c r="A110" s="5" t="str">
        <f>VLOOKUP("&lt;Zeilentitel_12&gt;",Uebersetzungen!$B$3:$E$85,Uebersetzungen!$B$2+1,FALSE)</f>
        <v>Region Viamala</v>
      </c>
      <c r="B110" s="49">
        <v>78</v>
      </c>
      <c r="C110" s="55">
        <v>1</v>
      </c>
      <c r="D110" s="55">
        <v>5</v>
      </c>
      <c r="E110" s="55">
        <v>19</v>
      </c>
      <c r="F110" s="55">
        <v>11</v>
      </c>
      <c r="G110" s="55">
        <v>30</v>
      </c>
      <c r="H110" s="33">
        <v>12</v>
      </c>
    </row>
    <row r="111" spans="1:8" x14ac:dyDescent="0.2">
      <c r="A111" s="6" t="s">
        <v>12</v>
      </c>
      <c r="B111" s="47">
        <v>0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34">
        <v>0</v>
      </c>
    </row>
    <row r="112" spans="1:8" x14ac:dyDescent="0.2">
      <c r="A112" s="6" t="s">
        <v>13</v>
      </c>
      <c r="B112" s="47">
        <v>0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34">
        <v>0</v>
      </c>
    </row>
    <row r="113" spans="1:8" x14ac:dyDescent="0.2">
      <c r="A113" s="6" t="s">
        <v>14</v>
      </c>
      <c r="B113" s="47">
        <v>1</v>
      </c>
      <c r="C113" s="53">
        <v>0</v>
      </c>
      <c r="D113" s="53">
        <v>0</v>
      </c>
      <c r="E113" s="53">
        <v>0</v>
      </c>
      <c r="F113" s="53">
        <v>1</v>
      </c>
      <c r="G113" s="53">
        <v>0</v>
      </c>
      <c r="H113" s="34">
        <v>0</v>
      </c>
    </row>
    <row r="114" spans="1:8" x14ac:dyDescent="0.2">
      <c r="A114" s="6" t="s">
        <v>15</v>
      </c>
      <c r="B114" s="47">
        <v>7</v>
      </c>
      <c r="C114" s="53">
        <v>0</v>
      </c>
      <c r="D114" s="53">
        <v>0</v>
      </c>
      <c r="E114" s="53">
        <v>1</v>
      </c>
      <c r="F114" s="53">
        <v>1</v>
      </c>
      <c r="G114" s="53">
        <v>3</v>
      </c>
      <c r="H114" s="34">
        <v>2</v>
      </c>
    </row>
    <row r="115" spans="1:8" x14ac:dyDescent="0.2">
      <c r="A115" s="6" t="s">
        <v>16</v>
      </c>
      <c r="B115" s="47">
        <v>22</v>
      </c>
      <c r="C115" s="53">
        <v>0</v>
      </c>
      <c r="D115" s="53">
        <v>0</v>
      </c>
      <c r="E115" s="53">
        <v>2</v>
      </c>
      <c r="F115" s="53">
        <v>3</v>
      </c>
      <c r="G115" s="53">
        <v>12</v>
      </c>
      <c r="H115" s="34">
        <v>5</v>
      </c>
    </row>
    <row r="116" spans="1:8" x14ac:dyDescent="0.2">
      <c r="A116" s="6" t="s">
        <v>17</v>
      </c>
      <c r="B116" s="47">
        <v>0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34">
        <v>0</v>
      </c>
    </row>
    <row r="117" spans="1:8" x14ac:dyDescent="0.2">
      <c r="A117" s="6" t="s">
        <v>18</v>
      </c>
      <c r="B117" s="47">
        <v>4</v>
      </c>
      <c r="C117" s="53">
        <v>0</v>
      </c>
      <c r="D117" s="53">
        <v>0</v>
      </c>
      <c r="E117" s="53">
        <v>1</v>
      </c>
      <c r="F117" s="53">
        <v>0</v>
      </c>
      <c r="G117" s="53">
        <v>2</v>
      </c>
      <c r="H117" s="34">
        <v>1</v>
      </c>
    </row>
    <row r="118" spans="1:8" x14ac:dyDescent="0.2">
      <c r="A118" s="6" t="s">
        <v>19</v>
      </c>
      <c r="B118" s="47">
        <v>0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34">
        <v>0</v>
      </c>
    </row>
    <row r="119" spans="1:8" x14ac:dyDescent="0.2">
      <c r="A119" s="6" t="s">
        <v>20</v>
      </c>
      <c r="B119" s="47">
        <v>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34">
        <v>0</v>
      </c>
    </row>
    <row r="120" spans="1:8" x14ac:dyDescent="0.2">
      <c r="A120" s="6" t="s">
        <v>21</v>
      </c>
      <c r="B120" s="47">
        <v>4</v>
      </c>
      <c r="C120" s="53">
        <v>0</v>
      </c>
      <c r="D120" s="53">
        <v>0</v>
      </c>
      <c r="E120" s="53">
        <v>0</v>
      </c>
      <c r="F120" s="53">
        <v>1</v>
      </c>
      <c r="G120" s="53">
        <v>3</v>
      </c>
      <c r="H120" s="34">
        <v>0</v>
      </c>
    </row>
    <row r="121" spans="1:8" x14ac:dyDescent="0.2">
      <c r="A121" s="6" t="s">
        <v>23</v>
      </c>
      <c r="B121" s="47">
        <v>4</v>
      </c>
      <c r="C121" s="53">
        <v>0</v>
      </c>
      <c r="D121" s="53">
        <v>0</v>
      </c>
      <c r="E121" s="53">
        <v>1</v>
      </c>
      <c r="F121" s="53">
        <v>0</v>
      </c>
      <c r="G121" s="53">
        <v>3</v>
      </c>
      <c r="H121" s="34">
        <v>0</v>
      </c>
    </row>
    <row r="122" spans="1:8" x14ac:dyDescent="0.2">
      <c r="A122" s="6" t="s">
        <v>24</v>
      </c>
      <c r="B122" s="47">
        <v>1</v>
      </c>
      <c r="C122" s="53">
        <v>0</v>
      </c>
      <c r="D122" s="53">
        <v>0</v>
      </c>
      <c r="E122" s="53">
        <v>1</v>
      </c>
      <c r="F122" s="53">
        <v>0</v>
      </c>
      <c r="G122" s="53">
        <v>0</v>
      </c>
      <c r="H122" s="34">
        <v>0</v>
      </c>
    </row>
    <row r="123" spans="1:8" x14ac:dyDescent="0.2">
      <c r="A123" s="6" t="s">
        <v>25</v>
      </c>
      <c r="B123" s="47">
        <v>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34">
        <v>0</v>
      </c>
    </row>
    <row r="124" spans="1:8" x14ac:dyDescent="0.2">
      <c r="A124" s="6" t="s">
        <v>26</v>
      </c>
      <c r="B124" s="47">
        <v>20</v>
      </c>
      <c r="C124" s="53">
        <v>1</v>
      </c>
      <c r="D124" s="53">
        <v>4</v>
      </c>
      <c r="E124" s="53">
        <v>8</v>
      </c>
      <c r="F124" s="53">
        <v>2</v>
      </c>
      <c r="G124" s="53">
        <v>3</v>
      </c>
      <c r="H124" s="34">
        <v>2</v>
      </c>
    </row>
    <row r="125" spans="1:8" x14ac:dyDescent="0.2">
      <c r="A125" s="6" t="s">
        <v>27</v>
      </c>
      <c r="B125" s="47">
        <v>0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34">
        <v>0</v>
      </c>
    </row>
    <row r="126" spans="1:8" x14ac:dyDescent="0.2">
      <c r="A126" s="6" t="s">
        <v>28</v>
      </c>
      <c r="B126" s="47">
        <v>0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34">
        <v>0</v>
      </c>
    </row>
    <row r="127" spans="1:8" x14ac:dyDescent="0.2">
      <c r="A127" s="6" t="s">
        <v>29</v>
      </c>
      <c r="B127" s="47">
        <v>0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34">
        <v>0</v>
      </c>
    </row>
    <row r="128" spans="1:8" x14ac:dyDescent="0.2">
      <c r="A128" s="6" t="s">
        <v>92</v>
      </c>
      <c r="B128" s="47">
        <v>13</v>
      </c>
      <c r="C128" s="53">
        <v>0</v>
      </c>
      <c r="D128" s="53">
        <v>0</v>
      </c>
      <c r="E128" s="53">
        <v>5</v>
      </c>
      <c r="F128" s="53">
        <v>3</v>
      </c>
      <c r="G128" s="53">
        <v>4</v>
      </c>
      <c r="H128" s="34">
        <v>1</v>
      </c>
    </row>
    <row r="129" spans="1:8" x14ac:dyDescent="0.2">
      <c r="A129" s="6" t="s">
        <v>101</v>
      </c>
      <c r="B129" s="47">
        <v>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34">
        <v>0</v>
      </c>
    </row>
    <row r="130" spans="1:8" x14ac:dyDescent="0.2">
      <c r="A130" s="6"/>
      <c r="B130" s="50"/>
      <c r="C130" s="56"/>
      <c r="D130" s="56"/>
      <c r="E130" s="56"/>
      <c r="F130" s="56"/>
      <c r="G130" s="56"/>
      <c r="H130" s="35"/>
    </row>
    <row r="131" spans="1:8" x14ac:dyDescent="0.2">
      <c r="A131" s="41" t="str">
        <f>VLOOKUP("&lt;Zeilentitel_1&gt;",Uebersetzungen!$B$3:$E$85,Uebersetzungen!$B$2+1,FALSE)</f>
        <v>GRAUBÜNDEN</v>
      </c>
      <c r="B131" s="51">
        <v>2280</v>
      </c>
      <c r="C131" s="57">
        <v>318</v>
      </c>
      <c r="D131" s="57">
        <v>346</v>
      </c>
      <c r="E131" s="57">
        <v>634</v>
      </c>
      <c r="F131" s="57">
        <v>598</v>
      </c>
      <c r="G131" s="57">
        <v>255</v>
      </c>
      <c r="H131" s="36">
        <v>129</v>
      </c>
    </row>
    <row r="132" spans="1:8" x14ac:dyDescent="0.2">
      <c r="A132" s="42" t="str">
        <f>VLOOKUP("&lt;Zeilentitel_2&gt;",Uebersetzungen!$B$3:$E$85,Uebersetzungen!$B$2+1,FALSE)</f>
        <v>Region Albula</v>
      </c>
      <c r="B132" s="47">
        <v>156</v>
      </c>
      <c r="C132" s="53">
        <v>0</v>
      </c>
      <c r="D132" s="53">
        <v>19</v>
      </c>
      <c r="E132" s="53">
        <v>66</v>
      </c>
      <c r="F132" s="53">
        <v>47</v>
      </c>
      <c r="G132" s="53">
        <v>10</v>
      </c>
      <c r="H132" s="34">
        <v>14</v>
      </c>
    </row>
    <row r="133" spans="1:8" x14ac:dyDescent="0.2">
      <c r="A133" s="42" t="str">
        <f>VLOOKUP("&lt;Zeilentitel_3&gt;",Uebersetzungen!$B$3:$E$85,Uebersetzungen!$B$2+1,FALSE)</f>
        <v>Region Bernina</v>
      </c>
      <c r="B133" s="47">
        <v>10</v>
      </c>
      <c r="C133" s="53">
        <v>0</v>
      </c>
      <c r="D133" s="53">
        <v>2</v>
      </c>
      <c r="E133" s="53">
        <v>3</v>
      </c>
      <c r="F133" s="53">
        <v>0</v>
      </c>
      <c r="G133" s="53">
        <v>3</v>
      </c>
      <c r="H133" s="34">
        <v>2</v>
      </c>
    </row>
    <row r="134" spans="1:8" x14ac:dyDescent="0.2">
      <c r="A134" s="42" t="str">
        <f>VLOOKUP("&lt;Zeilentitel_4&gt;",Uebersetzungen!$B$3:$E$85,Uebersetzungen!$B$2+1,FALSE)</f>
        <v>Region Engiadina Bassa/Val Müstair</v>
      </c>
      <c r="B134" s="47">
        <v>126</v>
      </c>
      <c r="C134" s="53">
        <v>32</v>
      </c>
      <c r="D134" s="53">
        <v>21</v>
      </c>
      <c r="E134" s="53">
        <v>27</v>
      </c>
      <c r="F134" s="53">
        <v>28</v>
      </c>
      <c r="G134" s="53">
        <v>9</v>
      </c>
      <c r="H134" s="34">
        <v>9</v>
      </c>
    </row>
    <row r="135" spans="1:8" x14ac:dyDescent="0.2">
      <c r="A135" s="42" t="str">
        <f>VLOOKUP("&lt;Zeilentitel_5&gt;",Uebersetzungen!$B$3:$E$85,Uebersetzungen!$B$2+1,FALSE)</f>
        <v>Region Imboden</v>
      </c>
      <c r="B135" s="47">
        <v>319</v>
      </c>
      <c r="C135" s="53">
        <v>1</v>
      </c>
      <c r="D135" s="53">
        <v>36</v>
      </c>
      <c r="E135" s="53">
        <v>100</v>
      </c>
      <c r="F135" s="53">
        <v>113</v>
      </c>
      <c r="G135" s="53">
        <v>55</v>
      </c>
      <c r="H135" s="34">
        <v>14</v>
      </c>
    </row>
    <row r="136" spans="1:8" x14ac:dyDescent="0.2">
      <c r="A136" s="42" t="str">
        <f>VLOOKUP("&lt;Zeilentitel_6&gt;",Uebersetzungen!$B$3:$E$85,Uebersetzungen!$B$2+1,FALSE)</f>
        <v>Region Landquart</v>
      </c>
      <c r="B136" s="47">
        <v>183</v>
      </c>
      <c r="C136" s="53">
        <v>1</v>
      </c>
      <c r="D136" s="53">
        <v>41</v>
      </c>
      <c r="E136" s="53">
        <v>39</v>
      </c>
      <c r="F136" s="53">
        <v>58</v>
      </c>
      <c r="G136" s="53">
        <v>29</v>
      </c>
      <c r="H136" s="34">
        <v>15</v>
      </c>
    </row>
    <row r="137" spans="1:8" x14ac:dyDescent="0.2">
      <c r="A137" s="42" t="str">
        <f>VLOOKUP("&lt;Zeilentitel_7&gt;",Uebersetzungen!$B$3:$E$85,Uebersetzungen!$B$2+1,FALSE)</f>
        <v>Region Maloja</v>
      </c>
      <c r="B137" s="47">
        <v>186</v>
      </c>
      <c r="C137" s="53">
        <v>21</v>
      </c>
      <c r="D137" s="53">
        <v>27</v>
      </c>
      <c r="E137" s="53">
        <v>47</v>
      </c>
      <c r="F137" s="53">
        <v>51</v>
      </c>
      <c r="G137" s="53">
        <v>21</v>
      </c>
      <c r="H137" s="34">
        <v>19</v>
      </c>
    </row>
    <row r="138" spans="1:8" x14ac:dyDescent="0.2">
      <c r="A138" s="42" t="str">
        <f>VLOOKUP("&lt;Zeilentitel_8&gt;",Uebersetzungen!$B$3:$E$85,Uebersetzungen!$B$2+1,FALSE)</f>
        <v>Region Moesa</v>
      </c>
      <c r="B138" s="47">
        <v>32</v>
      </c>
      <c r="C138" s="53">
        <v>0</v>
      </c>
      <c r="D138" s="53">
        <v>7</v>
      </c>
      <c r="E138" s="53">
        <v>7</v>
      </c>
      <c r="F138" s="53">
        <v>12</v>
      </c>
      <c r="G138" s="53">
        <v>2</v>
      </c>
      <c r="H138" s="34">
        <v>4</v>
      </c>
    </row>
    <row r="139" spans="1:8" x14ac:dyDescent="0.2">
      <c r="A139" s="42" t="str">
        <f>VLOOKUP("&lt;Zeilentitel_9&gt;",Uebersetzungen!$B$3:$E$85,Uebersetzungen!$B$2+1,FALSE)</f>
        <v>Region Plessur</v>
      </c>
      <c r="B139" s="47">
        <v>381</v>
      </c>
      <c r="C139" s="53">
        <v>30</v>
      </c>
      <c r="D139" s="53">
        <v>91</v>
      </c>
      <c r="E139" s="53">
        <v>128</v>
      </c>
      <c r="F139" s="53">
        <v>94</v>
      </c>
      <c r="G139" s="53">
        <v>30</v>
      </c>
      <c r="H139" s="34">
        <v>8</v>
      </c>
    </row>
    <row r="140" spans="1:8" x14ac:dyDescent="0.2">
      <c r="A140" s="42" t="str">
        <f>VLOOKUP("&lt;Zeilentitel_10&gt;",Uebersetzungen!$B$3:$E$85,Uebersetzungen!$B$2+1,FALSE)</f>
        <v>Region Prättigau/Davos</v>
      </c>
      <c r="B140" s="47">
        <v>400</v>
      </c>
      <c r="C140" s="53">
        <v>108</v>
      </c>
      <c r="D140" s="53">
        <v>43</v>
      </c>
      <c r="E140" s="53">
        <v>96</v>
      </c>
      <c r="F140" s="53">
        <v>97</v>
      </c>
      <c r="G140" s="53">
        <v>39</v>
      </c>
      <c r="H140" s="34">
        <v>17</v>
      </c>
    </row>
    <row r="141" spans="1:8" x14ac:dyDescent="0.2">
      <c r="A141" s="42" t="str">
        <f>VLOOKUP("&lt;Zeilentitel_11&gt;",Uebersetzungen!$B$3:$E$85,Uebersetzungen!$B$2+1,FALSE)</f>
        <v>Region Surselva</v>
      </c>
      <c r="B141" s="47">
        <v>409</v>
      </c>
      <c r="C141" s="53">
        <v>124</v>
      </c>
      <c r="D141" s="53">
        <v>54</v>
      </c>
      <c r="E141" s="53">
        <v>102</v>
      </c>
      <c r="F141" s="53">
        <v>87</v>
      </c>
      <c r="G141" s="53">
        <v>27</v>
      </c>
      <c r="H141" s="34">
        <v>15</v>
      </c>
    </row>
    <row r="142" spans="1:8" ht="13.5" thickBot="1" x14ac:dyDescent="0.25">
      <c r="A142" s="43" t="str">
        <f>VLOOKUP("&lt;Zeilentitel_12&gt;",Uebersetzungen!$B$3:$E$85,Uebersetzungen!$B$2+1,FALSE)</f>
        <v>Region Viamala</v>
      </c>
      <c r="B142" s="52">
        <v>78</v>
      </c>
      <c r="C142" s="58">
        <v>1</v>
      </c>
      <c r="D142" s="58">
        <v>5</v>
      </c>
      <c r="E142" s="58">
        <v>19</v>
      </c>
      <c r="F142" s="58">
        <v>11</v>
      </c>
      <c r="G142" s="58">
        <v>30</v>
      </c>
      <c r="H142" s="37">
        <v>12</v>
      </c>
    </row>
    <row r="143" spans="1:8" x14ac:dyDescent="0.2">
      <c r="A143" s="10"/>
      <c r="B143" s="9"/>
      <c r="C143" s="9"/>
      <c r="D143" s="9"/>
      <c r="E143" s="9"/>
      <c r="F143" s="9"/>
      <c r="G143" s="9"/>
      <c r="H143" s="9"/>
    </row>
    <row r="144" spans="1:8" x14ac:dyDescent="0.2">
      <c r="A144" s="4" t="str">
        <f>VLOOKUP("&lt;Quelle_1&gt;",Uebersetzungen!$B$3:$E$38,Uebersetzungen!$B$2+1,FALSE)</f>
        <v>Quelle: BFS (Bau- und Wohnbaustatistik)</v>
      </c>
    </row>
    <row r="145" spans="1:1" x14ac:dyDescent="0.2">
      <c r="A145" s="7" t="str">
        <f>VLOOKUP("&lt;Aktualisierung&gt;",Uebersetzungen!$B$3:$E$38,Uebersetzungen!$B$2+1,FALSE)</f>
        <v>Letztmals aktualisiert am: 17.07.2024</v>
      </c>
    </row>
  </sheetData>
  <sheetProtection sheet="1" objects="1" scenarios="1"/>
  <mergeCells count="2">
    <mergeCell ref="A10:H10"/>
    <mergeCell ref="B14:H14"/>
  </mergeCells>
  <pageMargins left="0.7" right="0.7" top="0.78740157499999996" bottom="0.78740157499999996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Option Button 1">
              <controlPr defaultSize="0" autoFill="0" autoLine="0" autoPict="0">
                <anchor moveWithCells="1">
                  <from>
                    <xdr:col>3</xdr:col>
                    <xdr:colOff>257175</xdr:colOff>
                    <xdr:row>1</xdr:row>
                    <xdr:rowOff>123825</xdr:rowOff>
                  </from>
                  <to>
                    <xdr:col>3</xdr:col>
                    <xdr:colOff>1247775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Option Button 2">
              <controlPr defaultSize="0" autoFill="0" autoLine="0" autoPict="0">
                <anchor moveWithCells="1">
                  <from>
                    <xdr:col>3</xdr:col>
                    <xdr:colOff>257175</xdr:colOff>
                    <xdr:row>2</xdr:row>
                    <xdr:rowOff>142875</xdr:rowOff>
                  </from>
                  <to>
                    <xdr:col>4</xdr:col>
                    <xdr:colOff>152400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Option Button 3">
              <controlPr defaultSize="0" autoFill="0" autoLine="0" autoPict="0">
                <anchor moveWithCells="1">
                  <from>
                    <xdr:col>3</xdr:col>
                    <xdr:colOff>257175</xdr:colOff>
                    <xdr:row>3</xdr:row>
                    <xdr:rowOff>152400</xdr:rowOff>
                  </from>
                  <to>
                    <xdr:col>3</xdr:col>
                    <xdr:colOff>1247775</xdr:colOff>
                    <xdr:row>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4"/>
  <sheetViews>
    <sheetView workbookViewId="0">
      <selection activeCell="E38" sqref="E38"/>
    </sheetView>
  </sheetViews>
  <sheetFormatPr baseColWidth="10" defaultColWidth="12.5703125" defaultRowHeight="12.75" x14ac:dyDescent="0.2"/>
  <cols>
    <col min="1" max="1" width="8.5703125" style="15" bestFit="1" customWidth="1"/>
    <col min="2" max="2" width="19.140625" style="15" customWidth="1"/>
    <col min="3" max="3" width="46.7109375" style="15" bestFit="1" customWidth="1"/>
    <col min="4" max="4" width="47.5703125" style="15" bestFit="1" customWidth="1"/>
    <col min="5" max="5" width="47" style="15" bestFit="1" customWidth="1"/>
    <col min="6" max="16384" width="12.5703125" style="15"/>
  </cols>
  <sheetData>
    <row r="1" spans="1:6" x14ac:dyDescent="0.2">
      <c r="A1" s="11" t="s">
        <v>102</v>
      </c>
      <c r="B1" s="11" t="s">
        <v>103</v>
      </c>
      <c r="C1" s="11" t="s">
        <v>104</v>
      </c>
      <c r="D1" s="11" t="s">
        <v>105</v>
      </c>
      <c r="E1" s="11" t="s">
        <v>106</v>
      </c>
      <c r="F1" s="12"/>
    </row>
    <row r="2" spans="1:6" x14ac:dyDescent="0.2">
      <c r="A2" s="13" t="s">
        <v>107</v>
      </c>
      <c r="B2" s="14">
        <v>1</v>
      </c>
      <c r="C2" s="12"/>
      <c r="D2" s="12"/>
      <c r="E2" s="12"/>
      <c r="F2" s="12"/>
    </row>
    <row r="3" spans="1:6" x14ac:dyDescent="0.2">
      <c r="A3" s="13"/>
      <c r="B3" s="15" t="s">
        <v>108</v>
      </c>
      <c r="C3" s="16" t="s">
        <v>109</v>
      </c>
      <c r="D3" s="16" t="s">
        <v>110</v>
      </c>
      <c r="E3" s="16" t="s">
        <v>111</v>
      </c>
      <c r="F3" s="12"/>
    </row>
    <row r="4" spans="1:6" ht="25.5" x14ac:dyDescent="0.2">
      <c r="A4" s="13" t="s">
        <v>112</v>
      </c>
      <c r="B4" s="30" t="s">
        <v>113</v>
      </c>
      <c r="C4" s="40" t="s">
        <v>187</v>
      </c>
      <c r="D4" s="40" t="s">
        <v>203</v>
      </c>
      <c r="E4" s="40" t="s">
        <v>188</v>
      </c>
      <c r="F4" s="12"/>
    </row>
    <row r="5" spans="1:6" x14ac:dyDescent="0.2">
      <c r="A5" s="13"/>
      <c r="B5" s="15" t="s">
        <v>114</v>
      </c>
      <c r="C5" s="16" t="s">
        <v>168</v>
      </c>
      <c r="D5" s="16" t="s">
        <v>169</v>
      </c>
      <c r="E5" s="16" t="s">
        <v>170</v>
      </c>
      <c r="F5" s="12"/>
    </row>
    <row r="6" spans="1:6" x14ac:dyDescent="0.2">
      <c r="A6" s="13"/>
      <c r="B6" s="13"/>
      <c r="C6" s="18"/>
      <c r="D6" s="18"/>
      <c r="E6" s="18"/>
      <c r="F6" s="12"/>
    </row>
    <row r="7" spans="1:6" x14ac:dyDescent="0.2">
      <c r="A7" s="13"/>
      <c r="B7" s="15" t="s">
        <v>116</v>
      </c>
      <c r="C7" s="16" t="s">
        <v>178</v>
      </c>
      <c r="D7" s="29" t="s">
        <v>195</v>
      </c>
      <c r="E7" s="29" t="s">
        <v>189</v>
      </c>
      <c r="F7" s="12"/>
    </row>
    <row r="8" spans="1:6" x14ac:dyDescent="0.2">
      <c r="A8" s="13" t="s">
        <v>115</v>
      </c>
      <c r="B8" s="15" t="s">
        <v>117</v>
      </c>
      <c r="C8" s="29" t="s">
        <v>179</v>
      </c>
      <c r="D8" s="29" t="s">
        <v>197</v>
      </c>
      <c r="E8" s="29" t="s">
        <v>190</v>
      </c>
      <c r="F8" s="12"/>
    </row>
    <row r="9" spans="1:6" x14ac:dyDescent="0.2">
      <c r="A9" s="13"/>
      <c r="B9" s="15" t="s">
        <v>118</v>
      </c>
      <c r="C9" s="29" t="s">
        <v>180</v>
      </c>
      <c r="D9" s="29" t="s">
        <v>198</v>
      </c>
      <c r="E9" s="29" t="s">
        <v>191</v>
      </c>
      <c r="F9" s="12"/>
    </row>
    <row r="10" spans="1:6" x14ac:dyDescent="0.2">
      <c r="A10" s="13"/>
      <c r="B10" s="27" t="s">
        <v>174</v>
      </c>
      <c r="C10" s="29" t="s">
        <v>181</v>
      </c>
      <c r="D10" s="29" t="s">
        <v>199</v>
      </c>
      <c r="E10" s="29" t="s">
        <v>192</v>
      </c>
      <c r="F10" s="12"/>
    </row>
    <row r="11" spans="1:6" x14ac:dyDescent="0.2">
      <c r="A11" s="13"/>
      <c r="B11" s="27" t="s">
        <v>177</v>
      </c>
      <c r="C11" s="29" t="s">
        <v>182</v>
      </c>
      <c r="D11" s="29" t="s">
        <v>200</v>
      </c>
      <c r="E11" s="29" t="s">
        <v>193</v>
      </c>
      <c r="F11" s="12"/>
    </row>
    <row r="12" spans="1:6" x14ac:dyDescent="0.2">
      <c r="A12" s="13"/>
      <c r="B12" s="27" t="s">
        <v>185</v>
      </c>
      <c r="C12" s="29" t="s">
        <v>183</v>
      </c>
      <c r="D12" s="29" t="s">
        <v>201</v>
      </c>
      <c r="E12" s="29" t="s">
        <v>194</v>
      </c>
      <c r="F12" s="12"/>
    </row>
    <row r="13" spans="1:6" x14ac:dyDescent="0.2">
      <c r="A13" s="13"/>
      <c r="B13" s="27" t="s">
        <v>186</v>
      </c>
      <c r="C13" s="16" t="s">
        <v>184</v>
      </c>
      <c r="D13" s="29" t="s">
        <v>202</v>
      </c>
      <c r="E13" s="29" t="s">
        <v>196</v>
      </c>
      <c r="F13" s="12"/>
    </row>
    <row r="14" spans="1:6" x14ac:dyDescent="0.2">
      <c r="A14" s="13"/>
      <c r="B14" s="12"/>
      <c r="C14" s="23"/>
      <c r="D14" s="23"/>
      <c r="E14" s="23"/>
      <c r="F14" s="12"/>
    </row>
    <row r="15" spans="1:6" x14ac:dyDescent="0.2">
      <c r="A15" s="13" t="s">
        <v>112</v>
      </c>
      <c r="B15" s="15" t="s">
        <v>119</v>
      </c>
      <c r="C15" s="16" t="s">
        <v>87</v>
      </c>
      <c r="D15" s="16" t="s">
        <v>120</v>
      </c>
      <c r="E15" s="16" t="s">
        <v>121</v>
      </c>
      <c r="F15" s="12"/>
    </row>
    <row r="16" spans="1:6" x14ac:dyDescent="0.2">
      <c r="A16" s="12"/>
      <c r="B16" s="15" t="s">
        <v>122</v>
      </c>
      <c r="C16" s="20" t="s">
        <v>123</v>
      </c>
      <c r="D16" s="16" t="s">
        <v>124</v>
      </c>
      <c r="E16" s="16" t="s">
        <v>125</v>
      </c>
      <c r="F16" s="12"/>
    </row>
    <row r="17" spans="1:15" x14ac:dyDescent="0.2">
      <c r="A17" s="12"/>
      <c r="B17" s="15" t="s">
        <v>126</v>
      </c>
      <c r="C17" s="20" t="s">
        <v>127</v>
      </c>
      <c r="D17" s="16" t="s">
        <v>128</v>
      </c>
      <c r="E17" s="16" t="s">
        <v>129</v>
      </c>
      <c r="F17" s="12"/>
    </row>
    <row r="18" spans="1:15" x14ac:dyDescent="0.2">
      <c r="A18" s="12"/>
      <c r="B18" s="15" t="s">
        <v>130</v>
      </c>
      <c r="C18" s="20" t="s">
        <v>131</v>
      </c>
      <c r="D18" s="16" t="s">
        <v>132</v>
      </c>
      <c r="E18" s="16" t="s">
        <v>133</v>
      </c>
      <c r="F18" s="12"/>
    </row>
    <row r="19" spans="1:15" x14ac:dyDescent="0.2">
      <c r="A19" s="12"/>
      <c r="B19" s="15" t="s">
        <v>134</v>
      </c>
      <c r="C19" s="20" t="s">
        <v>135</v>
      </c>
      <c r="D19" s="16" t="s">
        <v>136</v>
      </c>
      <c r="E19" s="16" t="s">
        <v>137</v>
      </c>
      <c r="F19" s="12"/>
    </row>
    <row r="20" spans="1:15" x14ac:dyDescent="0.2">
      <c r="A20" s="12"/>
      <c r="B20" s="15" t="s">
        <v>138</v>
      </c>
      <c r="C20" s="20" t="s">
        <v>139</v>
      </c>
      <c r="D20" s="16" t="s">
        <v>140</v>
      </c>
      <c r="E20" s="16" t="s">
        <v>141</v>
      </c>
      <c r="F20" s="12"/>
    </row>
    <row r="21" spans="1:15" x14ac:dyDescent="0.2">
      <c r="A21" s="12"/>
      <c r="B21" s="15" t="s">
        <v>142</v>
      </c>
      <c r="C21" s="20" t="s">
        <v>143</v>
      </c>
      <c r="D21" s="16" t="s">
        <v>144</v>
      </c>
      <c r="E21" s="16" t="s">
        <v>145</v>
      </c>
      <c r="F21" s="12"/>
    </row>
    <row r="22" spans="1:15" x14ac:dyDescent="0.2">
      <c r="A22" s="12"/>
      <c r="B22" s="15" t="s">
        <v>146</v>
      </c>
      <c r="C22" s="20" t="s">
        <v>147</v>
      </c>
      <c r="D22" s="16" t="s">
        <v>148</v>
      </c>
      <c r="E22" s="16" t="s">
        <v>149</v>
      </c>
      <c r="F22" s="12"/>
    </row>
    <row r="23" spans="1:15" x14ac:dyDescent="0.2">
      <c r="A23" s="12"/>
      <c r="B23" s="15" t="s">
        <v>150</v>
      </c>
      <c r="C23" s="20" t="s">
        <v>151</v>
      </c>
      <c r="D23" s="16" t="s">
        <v>152</v>
      </c>
      <c r="E23" s="16" t="s">
        <v>153</v>
      </c>
      <c r="F23" s="12"/>
    </row>
    <row r="24" spans="1:15" x14ac:dyDescent="0.2">
      <c r="A24" s="12"/>
      <c r="B24" s="15" t="s">
        <v>154</v>
      </c>
      <c r="C24" s="20" t="s">
        <v>155</v>
      </c>
      <c r="D24" s="16" t="s">
        <v>156</v>
      </c>
      <c r="E24" s="16" t="s">
        <v>157</v>
      </c>
      <c r="F24" s="12"/>
    </row>
    <row r="25" spans="1:15" x14ac:dyDescent="0.2">
      <c r="A25" s="12"/>
      <c r="B25" s="15" t="s">
        <v>158</v>
      </c>
      <c r="C25" s="20" t="s">
        <v>159</v>
      </c>
      <c r="D25" s="16" t="s">
        <v>160</v>
      </c>
      <c r="E25" s="16" t="s">
        <v>161</v>
      </c>
      <c r="F25" s="12"/>
    </row>
    <row r="26" spans="1:15" x14ac:dyDescent="0.2">
      <c r="A26" s="12"/>
      <c r="B26" s="15" t="s">
        <v>162</v>
      </c>
      <c r="C26" s="20" t="s">
        <v>163</v>
      </c>
      <c r="D26" s="16" t="s">
        <v>164</v>
      </c>
      <c r="E26" s="16" t="s">
        <v>165</v>
      </c>
      <c r="F26" s="12"/>
    </row>
    <row r="27" spans="1:15" x14ac:dyDescent="0.2">
      <c r="A27" s="12"/>
      <c r="B27" s="12"/>
      <c r="C27" s="19"/>
      <c r="D27" s="19"/>
      <c r="E27" s="19"/>
      <c r="F27" s="12"/>
    </row>
    <row r="28" spans="1:15" s="17" customFormat="1" ht="24" customHeight="1" x14ac:dyDescent="0.2">
      <c r="A28" s="13"/>
      <c r="B28" s="15" t="s">
        <v>171</v>
      </c>
      <c r="C28" s="20"/>
      <c r="D28" s="20"/>
      <c r="E28" s="20"/>
      <c r="F28" s="12"/>
      <c r="G28" s="38"/>
      <c r="H28" s="38"/>
      <c r="I28" s="38"/>
      <c r="J28" s="38"/>
      <c r="K28" s="38"/>
      <c r="L28" s="38"/>
      <c r="M28" s="38"/>
      <c r="N28" s="38"/>
      <c r="O28" s="38"/>
    </row>
    <row r="29" spans="1:15" s="17" customFormat="1" ht="11.25" customHeight="1" x14ac:dyDescent="0.2">
      <c r="A29" s="12"/>
      <c r="B29" s="15" t="s">
        <v>172</v>
      </c>
      <c r="C29" s="20"/>
      <c r="D29" s="16"/>
      <c r="E29" s="16"/>
      <c r="F29" s="12"/>
    </row>
    <row r="30" spans="1:15" s="17" customFormat="1" x14ac:dyDescent="0.2">
      <c r="A30" s="12"/>
      <c r="B30" s="12"/>
      <c r="C30" s="19"/>
      <c r="D30" s="19"/>
      <c r="E30" s="19"/>
      <c r="F30" s="12"/>
    </row>
    <row r="31" spans="1:15" ht="25.5" x14ac:dyDescent="0.2">
      <c r="A31" s="12" t="s">
        <v>115</v>
      </c>
      <c r="B31" s="15" t="s">
        <v>166</v>
      </c>
      <c r="C31" s="29" t="s">
        <v>173</v>
      </c>
      <c r="D31" s="29" t="s">
        <v>176</v>
      </c>
      <c r="E31" s="29" t="s">
        <v>175</v>
      </c>
      <c r="F31" s="12"/>
    </row>
    <row r="32" spans="1:15" x14ac:dyDescent="0.2">
      <c r="A32" s="12" t="s">
        <v>112</v>
      </c>
      <c r="B32" s="21" t="s">
        <v>167</v>
      </c>
      <c r="C32" s="22" t="s">
        <v>204</v>
      </c>
      <c r="D32" s="22" t="s">
        <v>205</v>
      </c>
      <c r="E32" s="22" t="s">
        <v>206</v>
      </c>
      <c r="F32" s="12"/>
    </row>
    <row r="33" spans="1:6" x14ac:dyDescent="0.2">
      <c r="A33" s="12"/>
      <c r="B33" s="12"/>
      <c r="C33" s="23"/>
      <c r="D33" s="23"/>
      <c r="E33" s="23"/>
      <c r="F33" s="12"/>
    </row>
    <row r="34" spans="1:6" x14ac:dyDescent="0.2">
      <c r="A34" s="13"/>
      <c r="B34" s="14"/>
      <c r="C34" s="23"/>
      <c r="D34" s="23"/>
      <c r="E34" s="23"/>
      <c r="F34" s="1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zoomScaleNormal="100" workbookViewId="0"/>
  </sheetViews>
  <sheetFormatPr baseColWidth="10" defaultRowHeight="12.75" x14ac:dyDescent="0.2"/>
  <cols>
    <col min="1" max="1" width="37.140625" style="7" customWidth="1"/>
    <col min="2" max="8" width="21.5703125" style="7" customWidth="1"/>
    <col min="9" max="16384" width="11.42578125" style="7"/>
  </cols>
  <sheetData>
    <row r="1" spans="1:8" s="1" customFormat="1" x14ac:dyDescent="0.2"/>
    <row r="2" spans="1:8" s="1" customFormat="1" x14ac:dyDescent="0.2">
      <c r="B2" s="8"/>
      <c r="C2" s="8"/>
      <c r="D2" s="8"/>
      <c r="E2" s="8"/>
      <c r="F2" s="8"/>
      <c r="G2" s="8"/>
      <c r="H2" s="8"/>
    </row>
    <row r="3" spans="1:8" s="1" customFormat="1" x14ac:dyDescent="0.2">
      <c r="B3" s="8"/>
      <c r="C3" s="8"/>
      <c r="D3" s="8"/>
      <c r="E3" s="8"/>
      <c r="F3" s="8"/>
      <c r="G3" s="8"/>
      <c r="H3" s="8"/>
    </row>
    <row r="4" spans="1:8" s="1" customFormat="1" x14ac:dyDescent="0.2">
      <c r="B4" s="8"/>
      <c r="C4" s="8"/>
      <c r="D4" s="8"/>
      <c r="E4" s="8"/>
      <c r="F4" s="8"/>
      <c r="G4" s="8"/>
      <c r="H4" s="8"/>
    </row>
    <row r="5" spans="1:8" s="2" customFormat="1" x14ac:dyDescent="0.2"/>
    <row r="6" spans="1:8" s="1" customFormat="1" ht="6" customHeight="1" x14ac:dyDescent="0.2">
      <c r="A6" s="2"/>
      <c r="B6" s="2"/>
      <c r="C6" s="2"/>
      <c r="D6" s="2"/>
      <c r="E6" s="2"/>
      <c r="F6" s="2"/>
      <c r="G6" s="2"/>
      <c r="H6" s="2"/>
    </row>
    <row r="7" spans="1:8" s="1" customFormat="1" ht="6" customHeight="1" x14ac:dyDescent="0.2">
      <c r="A7" s="2"/>
      <c r="B7" s="2"/>
      <c r="C7" s="2"/>
      <c r="D7" s="2"/>
      <c r="E7" s="2"/>
      <c r="F7" s="2"/>
      <c r="G7" s="2"/>
      <c r="H7" s="2"/>
    </row>
    <row r="8" spans="1:8" s="2" customFormat="1" ht="15.75" customHeight="1" x14ac:dyDescent="0.2">
      <c r="A8" s="39" t="str">
        <f>VLOOKUP("&lt;Fachbereich&gt;",Uebersetzungen!$B$3:$E$85,Uebersetzungen!$B$2+1,FALSE)</f>
        <v>Daten &amp; Statistik</v>
      </c>
      <c r="B8" s="3"/>
      <c r="C8" s="3"/>
      <c r="D8" s="3"/>
      <c r="E8" s="3"/>
      <c r="F8" s="3"/>
      <c r="G8" s="3"/>
      <c r="H8" s="3"/>
    </row>
    <row r="9" spans="1:8" s="2" customFormat="1" ht="15.75" customHeight="1" x14ac:dyDescent="0.2">
      <c r="B9" s="3"/>
      <c r="C9" s="3"/>
      <c r="D9" s="3"/>
      <c r="E9" s="3"/>
      <c r="F9" s="3"/>
      <c r="G9" s="3"/>
      <c r="H9" s="3"/>
    </row>
    <row r="10" spans="1:8" s="2" customFormat="1" ht="15.75" customHeight="1" x14ac:dyDescent="0.25">
      <c r="A10" s="62" t="str">
        <f>VLOOKUP("&lt;Titel&gt;",Uebersetzungen!$B$3:$E$33,Uebersetzungen!$B$2+1,FALSE)</f>
        <v>Neu erstellte Wohnungen nach Zimmerzahl</v>
      </c>
      <c r="B10" s="63"/>
      <c r="C10" s="63"/>
      <c r="D10" s="63"/>
      <c r="E10" s="63"/>
      <c r="F10" s="63"/>
      <c r="G10" s="63"/>
      <c r="H10" s="63"/>
    </row>
    <row r="11" spans="1:8" s="4" customFormat="1" x14ac:dyDescent="0.2">
      <c r="A11" s="24" t="str">
        <f>VLOOKUP("&lt;UTitel&gt;",Uebersetzungen!$B$3:$E$85,Uebersetzungen!$B$2+1,FALSE)</f>
        <v>(Gemeindestand 2023: 101 Gemeinden)</v>
      </c>
      <c r="B11" s="25"/>
      <c r="C11" s="25"/>
      <c r="D11" s="25"/>
      <c r="E11" s="25"/>
      <c r="F11" s="25"/>
      <c r="G11" s="25"/>
      <c r="H11" s="26"/>
    </row>
    <row r="12" spans="1:8" s="4" customFormat="1" x14ac:dyDescent="0.2">
      <c r="A12" s="24"/>
      <c r="B12" s="25"/>
      <c r="C12" s="25"/>
      <c r="D12" s="25"/>
      <c r="E12" s="25"/>
      <c r="F12" s="25"/>
      <c r="G12" s="25"/>
      <c r="H12" s="26"/>
    </row>
    <row r="13" spans="1:8" s="4" customFormat="1" ht="13.5" thickBot="1" x14ac:dyDescent="0.25">
      <c r="A13" s="24"/>
      <c r="B13" s="25"/>
      <c r="C13" s="25"/>
      <c r="D13" s="25"/>
      <c r="E13" s="25"/>
      <c r="F13" s="25"/>
      <c r="G13" s="25"/>
      <c r="H13" s="26"/>
    </row>
    <row r="14" spans="1:8" s="4" customFormat="1" ht="18.75" thickBot="1" x14ac:dyDescent="0.25">
      <c r="A14" s="24"/>
      <c r="B14" s="64">
        <v>2022</v>
      </c>
      <c r="C14" s="65"/>
      <c r="D14" s="65"/>
      <c r="E14" s="65"/>
      <c r="F14" s="65"/>
      <c r="G14" s="65"/>
      <c r="H14" s="66"/>
    </row>
    <row r="15" spans="1:8" s="28" customFormat="1" ht="42" customHeight="1" x14ac:dyDescent="0.2">
      <c r="A15" s="46"/>
      <c r="B15" s="59" t="str">
        <f>VLOOKUP("&lt;SpaltenTitel_1&gt;",Uebersetzungen!$B$3:$E$31,Uebersetzungen!$B$2+1,FALSE)</f>
        <v>Wohnungen - Total</v>
      </c>
      <c r="C15" s="60" t="str">
        <f>VLOOKUP("&lt;SpaltenTitel_2&gt;",Uebersetzungen!$B$3:$E$31,Uebersetzungen!$B$2+1,FALSE)</f>
        <v>1-Zimmer-Wohnung</v>
      </c>
      <c r="D15" s="60" t="str">
        <f>VLOOKUP("&lt;SpaltenTitel_3&gt;",Uebersetzungen!$B$3:$E$31,Uebersetzungen!$B$2+1,FALSE)</f>
        <v>2-Zimmer-Wohnung</v>
      </c>
      <c r="E15" s="60" t="str">
        <f>VLOOKUP("&lt;SpaltenTitel_4&gt;",Uebersetzungen!$B$3:$E$31,Uebersetzungen!$B$2+1,FALSE)</f>
        <v>3-Zimmer-Wohnung</v>
      </c>
      <c r="F15" s="60" t="str">
        <f>VLOOKUP("&lt;SpaltenTitel_5&gt;",Uebersetzungen!$B$3:$E$31,Uebersetzungen!$B$2+1,FALSE)</f>
        <v>4-Zimmer-Wohnung</v>
      </c>
      <c r="G15" s="60" t="str">
        <f>VLOOKUP("&lt;SpaltenTitel_6&gt;",Uebersetzungen!$B$3:$E$31,Uebersetzungen!$B$2+1,FALSE)</f>
        <v>5-Zimmer-Wohnung</v>
      </c>
      <c r="H15" s="61" t="str">
        <f>VLOOKUP("&lt;SpaltenTitel_7&gt;",Uebersetzungen!$B$3:$E$31,Uebersetzungen!$B$2+1,FALSE)</f>
        <v>6-Zimmer-Wohnung oder grösser</v>
      </c>
    </row>
    <row r="16" spans="1:8" x14ac:dyDescent="0.2">
      <c r="A16" s="44"/>
      <c r="B16" s="47"/>
      <c r="C16" s="53"/>
      <c r="D16" s="53"/>
      <c r="E16" s="53"/>
      <c r="F16" s="53"/>
      <c r="G16" s="53"/>
      <c r="H16" s="31"/>
    </row>
    <row r="17" spans="1:8" x14ac:dyDescent="0.2">
      <c r="A17" s="45" t="str">
        <f>VLOOKUP("&lt;Zeilentitel_1&gt;",Uebersetzungen!$B$3:$E$85,Uebersetzungen!$B$2+1,FALSE)</f>
        <v>GRAUBÜNDEN</v>
      </c>
      <c r="B17" s="48">
        <v>1126</v>
      </c>
      <c r="C17" s="54">
        <v>94</v>
      </c>
      <c r="D17" s="54">
        <v>199</v>
      </c>
      <c r="E17" s="54">
        <v>325</v>
      </c>
      <c r="F17" s="54">
        <v>272</v>
      </c>
      <c r="G17" s="54">
        <v>147</v>
      </c>
      <c r="H17" s="32">
        <v>89</v>
      </c>
    </row>
    <row r="18" spans="1:8" x14ac:dyDescent="0.2">
      <c r="A18" s="5" t="str">
        <f>VLOOKUP("&lt;Zeilentitel_2&gt;",Uebersetzungen!$B$3:$E$85,Uebersetzungen!$B$2+1,FALSE)</f>
        <v>Region Albula</v>
      </c>
      <c r="B18" s="49">
        <v>86</v>
      </c>
      <c r="C18" s="55">
        <v>44</v>
      </c>
      <c r="D18" s="55">
        <v>9</v>
      </c>
      <c r="E18" s="55">
        <v>13</v>
      </c>
      <c r="F18" s="55">
        <v>6</v>
      </c>
      <c r="G18" s="55">
        <v>9</v>
      </c>
      <c r="H18" s="33">
        <v>5</v>
      </c>
    </row>
    <row r="19" spans="1:8" x14ac:dyDescent="0.2">
      <c r="A19" s="6" t="s">
        <v>0</v>
      </c>
      <c r="B19" s="47">
        <v>58</v>
      </c>
      <c r="C19" s="53">
        <v>44</v>
      </c>
      <c r="D19" s="53">
        <v>3</v>
      </c>
      <c r="E19" s="53">
        <v>2</v>
      </c>
      <c r="F19" s="53">
        <v>2</v>
      </c>
      <c r="G19" s="53">
        <v>5</v>
      </c>
      <c r="H19" s="34">
        <v>2</v>
      </c>
    </row>
    <row r="20" spans="1:8" x14ac:dyDescent="0.2">
      <c r="A20" s="6" t="s">
        <v>1</v>
      </c>
      <c r="B20" s="47">
        <v>5</v>
      </c>
      <c r="C20" s="53">
        <v>0</v>
      </c>
      <c r="D20" s="53">
        <v>0</v>
      </c>
      <c r="E20" s="53">
        <v>5</v>
      </c>
      <c r="F20" s="53">
        <v>0</v>
      </c>
      <c r="G20" s="53">
        <v>0</v>
      </c>
      <c r="H20" s="34">
        <v>0</v>
      </c>
    </row>
    <row r="21" spans="1:8" x14ac:dyDescent="0.2">
      <c r="A21" s="6" t="s">
        <v>94</v>
      </c>
      <c r="B21" s="47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34">
        <v>0</v>
      </c>
    </row>
    <row r="22" spans="1:8" x14ac:dyDescent="0.2">
      <c r="A22" s="6" t="s">
        <v>2</v>
      </c>
      <c r="B22" s="47">
        <v>6</v>
      </c>
      <c r="C22" s="53">
        <v>0</v>
      </c>
      <c r="D22" s="53">
        <v>0</v>
      </c>
      <c r="E22" s="53">
        <v>1</v>
      </c>
      <c r="F22" s="53">
        <v>1</v>
      </c>
      <c r="G22" s="53">
        <v>3</v>
      </c>
      <c r="H22" s="34">
        <v>1</v>
      </c>
    </row>
    <row r="23" spans="1:8" x14ac:dyDescent="0.2">
      <c r="A23" s="6" t="s">
        <v>88</v>
      </c>
      <c r="B23" s="47">
        <v>12</v>
      </c>
      <c r="C23" s="53">
        <v>0</v>
      </c>
      <c r="D23" s="53">
        <v>2</v>
      </c>
      <c r="E23" s="53">
        <v>4</v>
      </c>
      <c r="F23" s="53">
        <v>3</v>
      </c>
      <c r="G23" s="53">
        <v>1</v>
      </c>
      <c r="H23" s="34">
        <v>2</v>
      </c>
    </row>
    <row r="24" spans="1:8" x14ac:dyDescent="0.2">
      <c r="A24" s="6" t="s">
        <v>91</v>
      </c>
      <c r="B24" s="47">
        <v>5</v>
      </c>
      <c r="C24" s="53">
        <v>0</v>
      </c>
      <c r="D24" s="53">
        <v>4</v>
      </c>
      <c r="E24" s="53">
        <v>1</v>
      </c>
      <c r="F24" s="53">
        <v>0</v>
      </c>
      <c r="G24" s="53">
        <v>0</v>
      </c>
      <c r="H24" s="34">
        <v>0</v>
      </c>
    </row>
    <row r="25" spans="1:8" x14ac:dyDescent="0.2">
      <c r="A25" s="5" t="str">
        <f>VLOOKUP("&lt;Zeilentitel_3&gt;",Uebersetzungen!$B$3:$E$85,Uebersetzungen!$B$2+1,FALSE)</f>
        <v>Region Bernina</v>
      </c>
      <c r="B25" s="49">
        <v>3</v>
      </c>
      <c r="C25" s="55">
        <v>0</v>
      </c>
      <c r="D25" s="55">
        <v>0</v>
      </c>
      <c r="E25" s="55">
        <v>0</v>
      </c>
      <c r="F25" s="55">
        <v>0</v>
      </c>
      <c r="G25" s="55">
        <v>1</v>
      </c>
      <c r="H25" s="33">
        <v>2</v>
      </c>
    </row>
    <row r="26" spans="1:8" x14ac:dyDescent="0.2">
      <c r="A26" s="6" t="s">
        <v>3</v>
      </c>
      <c r="B26" s="47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34">
        <v>0</v>
      </c>
    </row>
    <row r="27" spans="1:8" x14ac:dyDescent="0.2">
      <c r="A27" s="6" t="s">
        <v>4</v>
      </c>
      <c r="B27" s="47">
        <v>3</v>
      </c>
      <c r="C27" s="53">
        <v>0</v>
      </c>
      <c r="D27" s="53">
        <v>0</v>
      </c>
      <c r="E27" s="53">
        <v>0</v>
      </c>
      <c r="F27" s="53">
        <v>0</v>
      </c>
      <c r="G27" s="53">
        <v>1</v>
      </c>
      <c r="H27" s="34">
        <v>2</v>
      </c>
    </row>
    <row r="28" spans="1:8" x14ac:dyDescent="0.2">
      <c r="A28" s="5" t="str">
        <f>VLOOKUP("&lt;Zeilentitel_4&gt;",Uebersetzungen!$B$3:$E$85,Uebersetzungen!$B$2+1,FALSE)</f>
        <v>Region Engiadina Bassa/Val Müstair</v>
      </c>
      <c r="B28" s="49">
        <v>29</v>
      </c>
      <c r="C28" s="55">
        <v>5</v>
      </c>
      <c r="D28" s="55">
        <v>4</v>
      </c>
      <c r="E28" s="55">
        <v>8</v>
      </c>
      <c r="F28" s="55">
        <v>4</v>
      </c>
      <c r="G28" s="55">
        <v>5</v>
      </c>
      <c r="H28" s="33">
        <v>3</v>
      </c>
    </row>
    <row r="29" spans="1:8" x14ac:dyDescent="0.2">
      <c r="A29" s="6" t="s">
        <v>37</v>
      </c>
      <c r="B29" s="47">
        <v>7</v>
      </c>
      <c r="C29" s="53">
        <v>0</v>
      </c>
      <c r="D29" s="53">
        <v>0</v>
      </c>
      <c r="E29" s="53">
        <v>3</v>
      </c>
      <c r="F29" s="53">
        <v>2</v>
      </c>
      <c r="G29" s="53">
        <v>1</v>
      </c>
      <c r="H29" s="34">
        <v>1</v>
      </c>
    </row>
    <row r="30" spans="1:8" x14ac:dyDescent="0.2">
      <c r="A30" s="6" t="s">
        <v>38</v>
      </c>
      <c r="B30" s="47">
        <v>3</v>
      </c>
      <c r="C30" s="53">
        <v>0</v>
      </c>
      <c r="D30" s="53">
        <v>1</v>
      </c>
      <c r="E30" s="53">
        <v>1</v>
      </c>
      <c r="F30" s="53">
        <v>0</v>
      </c>
      <c r="G30" s="53">
        <v>1</v>
      </c>
      <c r="H30" s="34">
        <v>0</v>
      </c>
    </row>
    <row r="31" spans="1:8" x14ac:dyDescent="0.2">
      <c r="A31" s="6" t="s">
        <v>39</v>
      </c>
      <c r="B31" s="47">
        <v>10</v>
      </c>
      <c r="C31" s="53">
        <v>5</v>
      </c>
      <c r="D31" s="53">
        <v>1</v>
      </c>
      <c r="E31" s="53">
        <v>1</v>
      </c>
      <c r="F31" s="53">
        <v>1</v>
      </c>
      <c r="G31" s="53">
        <v>1</v>
      </c>
      <c r="H31" s="34">
        <v>1</v>
      </c>
    </row>
    <row r="32" spans="1:8" x14ac:dyDescent="0.2">
      <c r="A32" s="6" t="s">
        <v>40</v>
      </c>
      <c r="B32" s="47">
        <v>5</v>
      </c>
      <c r="C32" s="53">
        <v>0</v>
      </c>
      <c r="D32" s="53">
        <v>1</v>
      </c>
      <c r="E32" s="53">
        <v>2</v>
      </c>
      <c r="F32" s="53">
        <v>0</v>
      </c>
      <c r="G32" s="53">
        <v>1</v>
      </c>
      <c r="H32" s="34">
        <v>1</v>
      </c>
    </row>
    <row r="33" spans="1:8" x14ac:dyDescent="0.2">
      <c r="A33" s="6" t="s">
        <v>59</v>
      </c>
      <c r="B33" s="47">
        <v>4</v>
      </c>
      <c r="C33" s="53">
        <v>0</v>
      </c>
      <c r="D33" s="53">
        <v>1</v>
      </c>
      <c r="E33" s="53">
        <v>1</v>
      </c>
      <c r="F33" s="53">
        <v>1</v>
      </c>
      <c r="G33" s="53">
        <v>1</v>
      </c>
      <c r="H33" s="34">
        <v>0</v>
      </c>
    </row>
    <row r="34" spans="1:8" x14ac:dyDescent="0.2">
      <c r="A34" s="5" t="str">
        <f>VLOOKUP("&lt;Zeilentitel_5&gt;",Uebersetzungen!$B$3:$E$85,Uebersetzungen!$B$2+1,FALSE)</f>
        <v>Region Imboden</v>
      </c>
      <c r="B34" s="49">
        <v>85</v>
      </c>
      <c r="C34" s="55">
        <v>1</v>
      </c>
      <c r="D34" s="55">
        <v>5</v>
      </c>
      <c r="E34" s="55">
        <v>22</v>
      </c>
      <c r="F34" s="55">
        <v>27</v>
      </c>
      <c r="G34" s="55">
        <v>23</v>
      </c>
      <c r="H34" s="33">
        <v>7</v>
      </c>
    </row>
    <row r="35" spans="1:8" x14ac:dyDescent="0.2">
      <c r="A35" s="6" t="s">
        <v>30</v>
      </c>
      <c r="B35" s="47">
        <v>4</v>
      </c>
      <c r="C35" s="53">
        <v>0</v>
      </c>
      <c r="D35" s="53">
        <v>0</v>
      </c>
      <c r="E35" s="53">
        <v>0</v>
      </c>
      <c r="F35" s="53">
        <v>2</v>
      </c>
      <c r="G35" s="53">
        <v>1</v>
      </c>
      <c r="H35" s="34">
        <v>1</v>
      </c>
    </row>
    <row r="36" spans="1:8" x14ac:dyDescent="0.2">
      <c r="A36" s="6" t="s">
        <v>31</v>
      </c>
      <c r="B36" s="47">
        <v>23</v>
      </c>
      <c r="C36" s="53">
        <v>0</v>
      </c>
      <c r="D36" s="53">
        <v>0</v>
      </c>
      <c r="E36" s="53">
        <v>4</v>
      </c>
      <c r="F36" s="53">
        <v>6</v>
      </c>
      <c r="G36" s="53">
        <v>8</v>
      </c>
      <c r="H36" s="34">
        <v>5</v>
      </c>
    </row>
    <row r="37" spans="1:8" x14ac:dyDescent="0.2">
      <c r="A37" s="6" t="s">
        <v>32</v>
      </c>
      <c r="B37" s="47">
        <v>2</v>
      </c>
      <c r="C37" s="53">
        <v>0</v>
      </c>
      <c r="D37" s="53">
        <v>0</v>
      </c>
      <c r="E37" s="53">
        <v>1</v>
      </c>
      <c r="F37" s="53">
        <v>1</v>
      </c>
      <c r="G37" s="53">
        <v>0</v>
      </c>
      <c r="H37" s="34">
        <v>0</v>
      </c>
    </row>
    <row r="38" spans="1:8" x14ac:dyDescent="0.2">
      <c r="A38" s="6" t="s">
        <v>33</v>
      </c>
      <c r="B38" s="47">
        <v>31</v>
      </c>
      <c r="C38" s="53">
        <v>1</v>
      </c>
      <c r="D38" s="53">
        <v>4</v>
      </c>
      <c r="E38" s="53">
        <v>12</v>
      </c>
      <c r="F38" s="53">
        <v>8</v>
      </c>
      <c r="G38" s="53">
        <v>6</v>
      </c>
      <c r="H38" s="34">
        <v>0</v>
      </c>
    </row>
    <row r="39" spans="1:8" x14ac:dyDescent="0.2">
      <c r="A39" s="6" t="s">
        <v>34</v>
      </c>
      <c r="B39" s="47">
        <v>7</v>
      </c>
      <c r="C39" s="53">
        <v>0</v>
      </c>
      <c r="D39" s="53">
        <v>0</v>
      </c>
      <c r="E39" s="53">
        <v>3</v>
      </c>
      <c r="F39" s="53">
        <v>3</v>
      </c>
      <c r="G39" s="53">
        <v>1</v>
      </c>
      <c r="H39" s="34">
        <v>0</v>
      </c>
    </row>
    <row r="40" spans="1:8" x14ac:dyDescent="0.2">
      <c r="A40" s="6" t="s">
        <v>35</v>
      </c>
      <c r="B40" s="47">
        <v>2</v>
      </c>
      <c r="C40" s="53">
        <v>0</v>
      </c>
      <c r="D40" s="53">
        <v>0</v>
      </c>
      <c r="E40" s="53">
        <v>0</v>
      </c>
      <c r="F40" s="53">
        <v>1</v>
      </c>
      <c r="G40" s="53">
        <v>1</v>
      </c>
      <c r="H40" s="34">
        <v>0</v>
      </c>
    </row>
    <row r="41" spans="1:8" x14ac:dyDescent="0.2">
      <c r="A41" s="6" t="s">
        <v>36</v>
      </c>
      <c r="B41" s="47">
        <v>16</v>
      </c>
      <c r="C41" s="53">
        <v>0</v>
      </c>
      <c r="D41" s="53">
        <v>1</v>
      </c>
      <c r="E41" s="53">
        <v>2</v>
      </c>
      <c r="F41" s="53">
        <v>6</v>
      </c>
      <c r="G41" s="53">
        <v>6</v>
      </c>
      <c r="H41" s="34">
        <v>1</v>
      </c>
    </row>
    <row r="42" spans="1:8" x14ac:dyDescent="0.2">
      <c r="A42" s="5" t="str">
        <f>VLOOKUP("&lt;Zeilentitel_6&gt;",Uebersetzungen!$B$3:$E$85,Uebersetzungen!$B$2+1,FALSE)</f>
        <v>Region Landquart</v>
      </c>
      <c r="B42" s="49">
        <v>122</v>
      </c>
      <c r="C42" s="55">
        <v>5</v>
      </c>
      <c r="D42" s="55">
        <v>21</v>
      </c>
      <c r="E42" s="55">
        <v>41</v>
      </c>
      <c r="F42" s="55">
        <v>39</v>
      </c>
      <c r="G42" s="55">
        <v>8</v>
      </c>
      <c r="H42" s="33">
        <v>8</v>
      </c>
    </row>
    <row r="43" spans="1:8" x14ac:dyDescent="0.2">
      <c r="A43" s="6" t="s">
        <v>70</v>
      </c>
      <c r="B43" s="47">
        <v>3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34">
        <v>3</v>
      </c>
    </row>
    <row r="44" spans="1:8" x14ac:dyDescent="0.2">
      <c r="A44" s="6" t="s">
        <v>71</v>
      </c>
      <c r="B44" s="47">
        <v>3</v>
      </c>
      <c r="C44" s="53">
        <v>0</v>
      </c>
      <c r="D44" s="53">
        <v>1</v>
      </c>
      <c r="E44" s="53">
        <v>1</v>
      </c>
      <c r="F44" s="53">
        <v>0</v>
      </c>
      <c r="G44" s="53">
        <v>1</v>
      </c>
      <c r="H44" s="34">
        <v>0</v>
      </c>
    </row>
    <row r="45" spans="1:8" x14ac:dyDescent="0.2">
      <c r="A45" s="6" t="s">
        <v>72</v>
      </c>
      <c r="B45" s="47">
        <v>9</v>
      </c>
      <c r="C45" s="53">
        <v>0</v>
      </c>
      <c r="D45" s="53">
        <v>0</v>
      </c>
      <c r="E45" s="53">
        <v>5</v>
      </c>
      <c r="F45" s="53">
        <v>3</v>
      </c>
      <c r="G45" s="53">
        <v>0</v>
      </c>
      <c r="H45" s="34">
        <v>1</v>
      </c>
    </row>
    <row r="46" spans="1:8" x14ac:dyDescent="0.2">
      <c r="A46" s="6" t="s">
        <v>73</v>
      </c>
      <c r="B46" s="47">
        <v>11</v>
      </c>
      <c r="C46" s="53">
        <v>1</v>
      </c>
      <c r="D46" s="53">
        <v>3</v>
      </c>
      <c r="E46" s="53">
        <v>4</v>
      </c>
      <c r="F46" s="53">
        <v>3</v>
      </c>
      <c r="G46" s="53">
        <v>0</v>
      </c>
      <c r="H46" s="34">
        <v>0</v>
      </c>
    </row>
    <row r="47" spans="1:8" x14ac:dyDescent="0.2">
      <c r="A47" s="6" t="s">
        <v>74</v>
      </c>
      <c r="B47" s="47">
        <v>6</v>
      </c>
      <c r="C47" s="53">
        <v>0</v>
      </c>
      <c r="D47" s="53">
        <v>0</v>
      </c>
      <c r="E47" s="53">
        <v>2</v>
      </c>
      <c r="F47" s="53">
        <v>4</v>
      </c>
      <c r="G47" s="53">
        <v>0</v>
      </c>
      <c r="H47" s="34">
        <v>0</v>
      </c>
    </row>
    <row r="48" spans="1:8" x14ac:dyDescent="0.2">
      <c r="A48" s="6" t="s">
        <v>75</v>
      </c>
      <c r="B48" s="47">
        <v>44</v>
      </c>
      <c r="C48" s="53">
        <v>4</v>
      </c>
      <c r="D48" s="53">
        <v>9</v>
      </c>
      <c r="E48" s="53">
        <v>16</v>
      </c>
      <c r="F48" s="53">
        <v>13</v>
      </c>
      <c r="G48" s="53">
        <v>1</v>
      </c>
      <c r="H48" s="34">
        <v>1</v>
      </c>
    </row>
    <row r="49" spans="1:8" x14ac:dyDescent="0.2">
      <c r="A49" s="6" t="s">
        <v>76</v>
      </c>
      <c r="B49" s="47">
        <v>8</v>
      </c>
      <c r="C49" s="53">
        <v>0</v>
      </c>
      <c r="D49" s="53">
        <v>0</v>
      </c>
      <c r="E49" s="53">
        <v>2</v>
      </c>
      <c r="F49" s="53">
        <v>4</v>
      </c>
      <c r="G49" s="53">
        <v>0</v>
      </c>
      <c r="H49" s="34">
        <v>2</v>
      </c>
    </row>
    <row r="50" spans="1:8" x14ac:dyDescent="0.2">
      <c r="A50" s="6" t="s">
        <v>77</v>
      </c>
      <c r="B50" s="47">
        <v>38</v>
      </c>
      <c r="C50" s="53">
        <v>0</v>
      </c>
      <c r="D50" s="53">
        <v>8</v>
      </c>
      <c r="E50" s="53">
        <v>11</v>
      </c>
      <c r="F50" s="53">
        <v>12</v>
      </c>
      <c r="G50" s="53">
        <v>6</v>
      </c>
      <c r="H50" s="34">
        <v>1</v>
      </c>
    </row>
    <row r="51" spans="1:8" x14ac:dyDescent="0.2">
      <c r="A51" s="5" t="str">
        <f>VLOOKUP("&lt;Zeilentitel_7&gt;",Uebersetzungen!$B$3:$E$85,Uebersetzungen!$B$2+1,FALSE)</f>
        <v>Region Maloja</v>
      </c>
      <c r="B51" s="49">
        <v>47</v>
      </c>
      <c r="C51" s="55">
        <v>3</v>
      </c>
      <c r="D51" s="55">
        <v>2</v>
      </c>
      <c r="E51" s="55">
        <v>13</v>
      </c>
      <c r="F51" s="55">
        <v>13</v>
      </c>
      <c r="G51" s="55">
        <v>14</v>
      </c>
      <c r="H51" s="33">
        <v>2</v>
      </c>
    </row>
    <row r="52" spans="1:8" x14ac:dyDescent="0.2">
      <c r="A52" s="6" t="s">
        <v>41</v>
      </c>
      <c r="B52" s="47">
        <v>6</v>
      </c>
      <c r="C52" s="53">
        <v>1</v>
      </c>
      <c r="D52" s="53">
        <v>0</v>
      </c>
      <c r="E52" s="53">
        <v>0</v>
      </c>
      <c r="F52" s="53">
        <v>1</v>
      </c>
      <c r="G52" s="53">
        <v>3</v>
      </c>
      <c r="H52" s="34">
        <v>1</v>
      </c>
    </row>
    <row r="53" spans="1:8" x14ac:dyDescent="0.2">
      <c r="A53" s="6" t="s">
        <v>42</v>
      </c>
      <c r="B53" s="47">
        <v>1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34">
        <v>1</v>
      </c>
    </row>
    <row r="54" spans="1:8" x14ac:dyDescent="0.2">
      <c r="A54" s="6" t="s">
        <v>43</v>
      </c>
      <c r="B54" s="47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34">
        <v>0</v>
      </c>
    </row>
    <row r="55" spans="1:8" x14ac:dyDescent="0.2">
      <c r="A55" s="6" t="s">
        <v>44</v>
      </c>
      <c r="B55" s="47">
        <v>2</v>
      </c>
      <c r="C55" s="53">
        <v>0</v>
      </c>
      <c r="D55" s="53">
        <v>0</v>
      </c>
      <c r="E55" s="53">
        <v>0</v>
      </c>
      <c r="F55" s="53">
        <v>0</v>
      </c>
      <c r="G55" s="53">
        <v>2</v>
      </c>
      <c r="H55" s="34">
        <v>0</v>
      </c>
    </row>
    <row r="56" spans="1:8" x14ac:dyDescent="0.2">
      <c r="A56" s="6" t="s">
        <v>93</v>
      </c>
      <c r="B56" s="47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34">
        <v>0</v>
      </c>
    </row>
    <row r="57" spans="1:8" x14ac:dyDescent="0.2">
      <c r="A57" s="6" t="s">
        <v>45</v>
      </c>
      <c r="B57" s="47">
        <v>4</v>
      </c>
      <c r="C57" s="53">
        <v>1</v>
      </c>
      <c r="D57" s="53">
        <v>0</v>
      </c>
      <c r="E57" s="53">
        <v>2</v>
      </c>
      <c r="F57" s="53">
        <v>1</v>
      </c>
      <c r="G57" s="53">
        <v>0</v>
      </c>
      <c r="H57" s="34">
        <v>0</v>
      </c>
    </row>
    <row r="58" spans="1:8" x14ac:dyDescent="0.2">
      <c r="A58" s="6" t="s">
        <v>95</v>
      </c>
      <c r="B58" s="47">
        <v>19</v>
      </c>
      <c r="C58" s="53">
        <v>0</v>
      </c>
      <c r="D58" s="53">
        <v>0</v>
      </c>
      <c r="E58" s="53">
        <v>6</v>
      </c>
      <c r="F58" s="53">
        <v>8</v>
      </c>
      <c r="G58" s="53">
        <v>5</v>
      </c>
      <c r="H58" s="34">
        <v>0</v>
      </c>
    </row>
    <row r="59" spans="1:8" x14ac:dyDescent="0.2">
      <c r="A59" s="6" t="s">
        <v>46</v>
      </c>
      <c r="B59" s="47">
        <v>2</v>
      </c>
      <c r="C59" s="53">
        <v>0</v>
      </c>
      <c r="D59" s="53">
        <v>1</v>
      </c>
      <c r="E59" s="53">
        <v>1</v>
      </c>
      <c r="F59" s="53">
        <v>0</v>
      </c>
      <c r="G59" s="53">
        <v>0</v>
      </c>
      <c r="H59" s="34">
        <v>0</v>
      </c>
    </row>
    <row r="60" spans="1:8" x14ac:dyDescent="0.2">
      <c r="A60" s="6" t="s">
        <v>96</v>
      </c>
      <c r="B60" s="47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34">
        <v>0</v>
      </c>
    </row>
    <row r="61" spans="1:8" x14ac:dyDescent="0.2">
      <c r="A61" s="6" t="s">
        <v>47</v>
      </c>
      <c r="B61" s="47">
        <v>6</v>
      </c>
      <c r="C61" s="53">
        <v>0</v>
      </c>
      <c r="D61" s="53">
        <v>0</v>
      </c>
      <c r="E61" s="53">
        <v>3</v>
      </c>
      <c r="F61" s="53">
        <v>2</v>
      </c>
      <c r="G61" s="53">
        <v>1</v>
      </c>
      <c r="H61" s="34">
        <v>0</v>
      </c>
    </row>
    <row r="62" spans="1:8" x14ac:dyDescent="0.2">
      <c r="A62" s="6" t="s">
        <v>48</v>
      </c>
      <c r="B62" s="47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34">
        <v>0</v>
      </c>
    </row>
    <row r="63" spans="1:8" x14ac:dyDescent="0.2">
      <c r="A63" s="6" t="s">
        <v>97</v>
      </c>
      <c r="B63" s="47">
        <v>7</v>
      </c>
      <c r="C63" s="53">
        <v>1</v>
      </c>
      <c r="D63" s="53">
        <v>1</v>
      </c>
      <c r="E63" s="53">
        <v>1</v>
      </c>
      <c r="F63" s="53">
        <v>1</v>
      </c>
      <c r="G63" s="53">
        <v>3</v>
      </c>
      <c r="H63" s="34">
        <v>0</v>
      </c>
    </row>
    <row r="64" spans="1:8" x14ac:dyDescent="0.2">
      <c r="A64" s="5" t="str">
        <f>VLOOKUP("&lt;Zeilentitel_8&gt;",Uebersetzungen!$B$3:$E$85,Uebersetzungen!$B$2+1,FALSE)</f>
        <v>Region Moesa</v>
      </c>
      <c r="B64" s="49">
        <v>67</v>
      </c>
      <c r="C64" s="55">
        <v>1</v>
      </c>
      <c r="D64" s="55">
        <v>9</v>
      </c>
      <c r="E64" s="55">
        <v>23</v>
      </c>
      <c r="F64" s="55">
        <v>19</v>
      </c>
      <c r="G64" s="55">
        <v>7</v>
      </c>
      <c r="H64" s="33">
        <v>8</v>
      </c>
    </row>
    <row r="65" spans="1:8" x14ac:dyDescent="0.2">
      <c r="A65" s="6" t="s">
        <v>49</v>
      </c>
      <c r="B65" s="47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34">
        <v>0</v>
      </c>
    </row>
    <row r="66" spans="1:8" x14ac:dyDescent="0.2">
      <c r="A66" s="6" t="s">
        <v>50</v>
      </c>
      <c r="B66" s="47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34">
        <v>0</v>
      </c>
    </row>
    <row r="67" spans="1:8" x14ac:dyDescent="0.2">
      <c r="A67" s="6" t="s">
        <v>51</v>
      </c>
      <c r="B67" s="47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34">
        <v>0</v>
      </c>
    </row>
    <row r="68" spans="1:8" x14ac:dyDescent="0.2">
      <c r="A68" s="6" t="s">
        <v>52</v>
      </c>
      <c r="B68" s="47">
        <v>1</v>
      </c>
      <c r="C68" s="53">
        <v>0</v>
      </c>
      <c r="D68" s="53">
        <v>0</v>
      </c>
      <c r="E68" s="53">
        <v>0</v>
      </c>
      <c r="F68" s="53">
        <v>0</v>
      </c>
      <c r="G68" s="53">
        <v>1</v>
      </c>
      <c r="H68" s="34">
        <v>0</v>
      </c>
    </row>
    <row r="69" spans="1:8" x14ac:dyDescent="0.2">
      <c r="A69" s="6" t="s">
        <v>53</v>
      </c>
      <c r="B69" s="47">
        <v>11</v>
      </c>
      <c r="C69" s="53">
        <v>0</v>
      </c>
      <c r="D69" s="53">
        <v>0</v>
      </c>
      <c r="E69" s="53">
        <v>8</v>
      </c>
      <c r="F69" s="53">
        <v>3</v>
      </c>
      <c r="G69" s="53">
        <v>0</v>
      </c>
      <c r="H69" s="34">
        <v>0</v>
      </c>
    </row>
    <row r="70" spans="1:8" x14ac:dyDescent="0.2">
      <c r="A70" s="6" t="s">
        <v>54</v>
      </c>
      <c r="B70" s="47">
        <v>4</v>
      </c>
      <c r="C70" s="53">
        <v>0</v>
      </c>
      <c r="D70" s="53">
        <v>0</v>
      </c>
      <c r="E70" s="53">
        <v>1</v>
      </c>
      <c r="F70" s="53">
        <v>0</v>
      </c>
      <c r="G70" s="53">
        <v>0</v>
      </c>
      <c r="H70" s="34">
        <v>3</v>
      </c>
    </row>
    <row r="71" spans="1:8" x14ac:dyDescent="0.2">
      <c r="A71" s="6" t="s">
        <v>55</v>
      </c>
      <c r="B71" s="47">
        <v>1</v>
      </c>
      <c r="C71" s="53">
        <v>0</v>
      </c>
      <c r="D71" s="53">
        <v>0</v>
      </c>
      <c r="E71" s="53">
        <v>0</v>
      </c>
      <c r="F71" s="53">
        <v>1</v>
      </c>
      <c r="G71" s="53">
        <v>0</v>
      </c>
      <c r="H71" s="34">
        <v>0</v>
      </c>
    </row>
    <row r="72" spans="1:8" x14ac:dyDescent="0.2">
      <c r="A72" s="6" t="s">
        <v>56</v>
      </c>
      <c r="B72" s="47">
        <v>29</v>
      </c>
      <c r="C72" s="53">
        <v>1</v>
      </c>
      <c r="D72" s="53">
        <v>8</v>
      </c>
      <c r="E72" s="53">
        <v>12</v>
      </c>
      <c r="F72" s="53">
        <v>8</v>
      </c>
      <c r="G72" s="53">
        <v>0</v>
      </c>
      <c r="H72" s="34">
        <v>0</v>
      </c>
    </row>
    <row r="73" spans="1:8" x14ac:dyDescent="0.2">
      <c r="A73" s="6" t="s">
        <v>57</v>
      </c>
      <c r="B73" s="47">
        <v>7</v>
      </c>
      <c r="C73" s="53">
        <v>0</v>
      </c>
      <c r="D73" s="53">
        <v>0</v>
      </c>
      <c r="E73" s="53">
        <v>0</v>
      </c>
      <c r="F73" s="53">
        <v>3</v>
      </c>
      <c r="G73" s="53">
        <v>0</v>
      </c>
      <c r="H73" s="34">
        <v>4</v>
      </c>
    </row>
    <row r="74" spans="1:8" x14ac:dyDescent="0.2">
      <c r="A74" s="6" t="s">
        <v>98</v>
      </c>
      <c r="B74" s="47">
        <v>5</v>
      </c>
      <c r="C74" s="53">
        <v>0</v>
      </c>
      <c r="D74" s="53">
        <v>1</v>
      </c>
      <c r="E74" s="53">
        <v>0</v>
      </c>
      <c r="F74" s="53">
        <v>1</v>
      </c>
      <c r="G74" s="53">
        <v>2</v>
      </c>
      <c r="H74" s="34">
        <v>1</v>
      </c>
    </row>
    <row r="75" spans="1:8" x14ac:dyDescent="0.2">
      <c r="A75" s="6" t="s">
        <v>58</v>
      </c>
      <c r="B75" s="47">
        <v>6</v>
      </c>
      <c r="C75" s="53">
        <v>0</v>
      </c>
      <c r="D75" s="53">
        <v>0</v>
      </c>
      <c r="E75" s="53">
        <v>2</v>
      </c>
      <c r="F75" s="53">
        <v>0</v>
      </c>
      <c r="G75" s="53">
        <v>4</v>
      </c>
      <c r="H75" s="34">
        <v>0</v>
      </c>
    </row>
    <row r="76" spans="1:8" x14ac:dyDescent="0.2">
      <c r="A76" s="6" t="s">
        <v>99</v>
      </c>
      <c r="B76" s="47">
        <v>3</v>
      </c>
      <c r="C76" s="53">
        <v>0</v>
      </c>
      <c r="D76" s="53">
        <v>0</v>
      </c>
      <c r="E76" s="53">
        <v>0</v>
      </c>
      <c r="F76" s="53">
        <v>3</v>
      </c>
      <c r="G76" s="53">
        <v>0</v>
      </c>
      <c r="H76" s="34">
        <v>0</v>
      </c>
    </row>
    <row r="77" spans="1:8" x14ac:dyDescent="0.2">
      <c r="A77" s="5" t="str">
        <f>VLOOKUP("&lt;Zeilentitel_9&gt;",Uebersetzungen!$B$3:$E$85,Uebersetzungen!$B$2+1,FALSE)</f>
        <v>Region Plessur</v>
      </c>
      <c r="B77" s="49">
        <v>278</v>
      </c>
      <c r="C77" s="55">
        <v>22</v>
      </c>
      <c r="D77" s="55">
        <v>57</v>
      </c>
      <c r="E77" s="55">
        <v>100</v>
      </c>
      <c r="F77" s="55">
        <v>79</v>
      </c>
      <c r="G77" s="55">
        <v>14</v>
      </c>
      <c r="H77" s="33">
        <v>6</v>
      </c>
    </row>
    <row r="78" spans="1:8" x14ac:dyDescent="0.2">
      <c r="A78" s="6" t="s">
        <v>66</v>
      </c>
      <c r="B78" s="47">
        <v>219</v>
      </c>
      <c r="C78" s="53">
        <v>6</v>
      </c>
      <c r="D78" s="53">
        <v>54</v>
      </c>
      <c r="E78" s="53">
        <v>91</v>
      </c>
      <c r="F78" s="53">
        <v>55</v>
      </c>
      <c r="G78" s="53">
        <v>13</v>
      </c>
      <c r="H78" s="34">
        <v>0</v>
      </c>
    </row>
    <row r="79" spans="1:8" x14ac:dyDescent="0.2">
      <c r="A79" s="6" t="s">
        <v>67</v>
      </c>
      <c r="B79" s="47">
        <v>43</v>
      </c>
      <c r="C79" s="53">
        <v>4</v>
      </c>
      <c r="D79" s="53">
        <v>3</v>
      </c>
      <c r="E79" s="53">
        <v>9</v>
      </c>
      <c r="F79" s="53">
        <v>21</v>
      </c>
      <c r="G79" s="53">
        <v>1</v>
      </c>
      <c r="H79" s="34">
        <v>5</v>
      </c>
    </row>
    <row r="80" spans="1:8" x14ac:dyDescent="0.2">
      <c r="A80" s="6" t="s">
        <v>68</v>
      </c>
      <c r="B80" s="47">
        <v>16</v>
      </c>
      <c r="C80" s="53">
        <v>12</v>
      </c>
      <c r="D80" s="53">
        <v>0</v>
      </c>
      <c r="E80" s="53">
        <v>0</v>
      </c>
      <c r="F80" s="53">
        <v>3</v>
      </c>
      <c r="G80" s="53">
        <v>0</v>
      </c>
      <c r="H80" s="34">
        <v>1</v>
      </c>
    </row>
    <row r="81" spans="1:8" x14ac:dyDescent="0.2">
      <c r="A81" s="6" t="s">
        <v>69</v>
      </c>
      <c r="B81" s="47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34">
        <v>0</v>
      </c>
    </row>
    <row r="82" spans="1:8" x14ac:dyDescent="0.2">
      <c r="A82" s="5" t="str">
        <f>VLOOKUP("&lt;Zeilentitel_10&gt;",Uebersetzungen!$B$3:$E$85,Uebersetzungen!$B$2+1,FALSE)</f>
        <v>Region Prättigau/Davos</v>
      </c>
      <c r="B82" s="49">
        <v>184</v>
      </c>
      <c r="C82" s="55">
        <v>13</v>
      </c>
      <c r="D82" s="55">
        <v>46</v>
      </c>
      <c r="E82" s="55">
        <v>44</v>
      </c>
      <c r="F82" s="55">
        <v>47</v>
      </c>
      <c r="G82" s="55">
        <v>19</v>
      </c>
      <c r="H82" s="33">
        <v>15</v>
      </c>
    </row>
    <row r="83" spans="1:8" x14ac:dyDescent="0.2">
      <c r="A83" s="6" t="s">
        <v>60</v>
      </c>
      <c r="B83" s="47">
        <v>56</v>
      </c>
      <c r="C83" s="53">
        <v>6</v>
      </c>
      <c r="D83" s="53">
        <v>10</v>
      </c>
      <c r="E83" s="53">
        <v>15</v>
      </c>
      <c r="F83" s="53">
        <v>15</v>
      </c>
      <c r="G83" s="53">
        <v>8</v>
      </c>
      <c r="H83" s="34">
        <v>2</v>
      </c>
    </row>
    <row r="84" spans="1:8" x14ac:dyDescent="0.2">
      <c r="A84" s="6" t="s">
        <v>61</v>
      </c>
      <c r="B84" s="47">
        <v>5</v>
      </c>
      <c r="C84" s="53">
        <v>0</v>
      </c>
      <c r="D84" s="53">
        <v>0</v>
      </c>
      <c r="E84" s="53">
        <v>1</v>
      </c>
      <c r="F84" s="53">
        <v>1</v>
      </c>
      <c r="G84" s="53">
        <v>1</v>
      </c>
      <c r="H84" s="34">
        <v>2</v>
      </c>
    </row>
    <row r="85" spans="1:8" x14ac:dyDescent="0.2">
      <c r="A85" s="6" t="s">
        <v>62</v>
      </c>
      <c r="B85" s="47">
        <v>1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34">
        <v>1</v>
      </c>
    </row>
    <row r="86" spans="1:8" x14ac:dyDescent="0.2">
      <c r="A86" s="6" t="s">
        <v>63</v>
      </c>
      <c r="B86" s="47">
        <v>9</v>
      </c>
      <c r="C86" s="53">
        <v>0</v>
      </c>
      <c r="D86" s="53">
        <v>3</v>
      </c>
      <c r="E86" s="53">
        <v>0</v>
      </c>
      <c r="F86" s="53">
        <v>5</v>
      </c>
      <c r="G86" s="53">
        <v>0</v>
      </c>
      <c r="H86" s="34">
        <v>1</v>
      </c>
    </row>
    <row r="87" spans="1:8" x14ac:dyDescent="0.2">
      <c r="A87" s="6" t="s">
        <v>100</v>
      </c>
      <c r="B87" s="47">
        <v>32</v>
      </c>
      <c r="C87" s="53">
        <v>7</v>
      </c>
      <c r="D87" s="53">
        <v>1</v>
      </c>
      <c r="E87" s="53">
        <v>10</v>
      </c>
      <c r="F87" s="53">
        <v>6</v>
      </c>
      <c r="G87" s="53">
        <v>4</v>
      </c>
      <c r="H87" s="34">
        <v>4</v>
      </c>
    </row>
    <row r="88" spans="1:8" x14ac:dyDescent="0.2">
      <c r="A88" s="6" t="s">
        <v>89</v>
      </c>
      <c r="B88" s="47">
        <v>0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34">
        <v>0</v>
      </c>
    </row>
    <row r="89" spans="1:8" x14ac:dyDescent="0.2">
      <c r="A89" s="6" t="s">
        <v>64</v>
      </c>
      <c r="B89" s="47">
        <v>1</v>
      </c>
      <c r="C89" s="53">
        <v>0</v>
      </c>
      <c r="D89" s="53">
        <v>0</v>
      </c>
      <c r="E89" s="53">
        <v>0</v>
      </c>
      <c r="F89" s="53">
        <v>0</v>
      </c>
      <c r="G89" s="53">
        <v>1</v>
      </c>
      <c r="H89" s="34">
        <v>0</v>
      </c>
    </row>
    <row r="90" spans="1:8" x14ac:dyDescent="0.2">
      <c r="A90" s="6" t="s">
        <v>65</v>
      </c>
      <c r="B90" s="47">
        <v>6</v>
      </c>
      <c r="C90" s="53">
        <v>0</v>
      </c>
      <c r="D90" s="53">
        <v>1</v>
      </c>
      <c r="E90" s="53">
        <v>1</v>
      </c>
      <c r="F90" s="53">
        <v>2</v>
      </c>
      <c r="G90" s="53">
        <v>1</v>
      </c>
      <c r="H90" s="34">
        <v>1</v>
      </c>
    </row>
    <row r="91" spans="1:8" x14ac:dyDescent="0.2">
      <c r="A91" s="6" t="s">
        <v>78</v>
      </c>
      <c r="B91" s="47">
        <v>1</v>
      </c>
      <c r="C91" s="53">
        <v>0</v>
      </c>
      <c r="D91" s="53">
        <v>0</v>
      </c>
      <c r="E91" s="53">
        <v>1</v>
      </c>
      <c r="F91" s="53">
        <v>0</v>
      </c>
      <c r="G91" s="53">
        <v>0</v>
      </c>
      <c r="H91" s="34">
        <v>0</v>
      </c>
    </row>
    <row r="92" spans="1:8" x14ac:dyDescent="0.2">
      <c r="A92" s="6" t="s">
        <v>79</v>
      </c>
      <c r="B92" s="47">
        <v>71</v>
      </c>
      <c r="C92" s="53">
        <v>0</v>
      </c>
      <c r="D92" s="53">
        <v>31</v>
      </c>
      <c r="E92" s="53">
        <v>16</v>
      </c>
      <c r="F92" s="53">
        <v>17</v>
      </c>
      <c r="G92" s="53">
        <v>4</v>
      </c>
      <c r="H92" s="34">
        <v>3</v>
      </c>
    </row>
    <row r="93" spans="1:8" x14ac:dyDescent="0.2">
      <c r="A93" s="6" t="s">
        <v>80</v>
      </c>
      <c r="B93" s="47">
        <v>2</v>
      </c>
      <c r="C93" s="53">
        <v>0</v>
      </c>
      <c r="D93" s="53">
        <v>0</v>
      </c>
      <c r="E93" s="53">
        <v>0</v>
      </c>
      <c r="F93" s="53">
        <v>1</v>
      </c>
      <c r="G93" s="53">
        <v>0</v>
      </c>
      <c r="H93" s="34">
        <v>1</v>
      </c>
    </row>
    <row r="94" spans="1:8" x14ac:dyDescent="0.2">
      <c r="A94" s="5" t="str">
        <f>VLOOKUP("&lt;Zeilentitel_11&gt;",Uebersetzungen!$B$3:$E$85,Uebersetzungen!$B$2+1,FALSE)</f>
        <v>Region Surselva</v>
      </c>
      <c r="B94" s="49">
        <v>155</v>
      </c>
      <c r="C94" s="55">
        <v>0</v>
      </c>
      <c r="D94" s="55">
        <v>39</v>
      </c>
      <c r="E94" s="55">
        <v>47</v>
      </c>
      <c r="F94" s="55">
        <v>20</v>
      </c>
      <c r="G94" s="55">
        <v>35</v>
      </c>
      <c r="H94" s="33">
        <v>14</v>
      </c>
    </row>
    <row r="95" spans="1:8" x14ac:dyDescent="0.2">
      <c r="A95" s="6" t="s">
        <v>5</v>
      </c>
      <c r="B95" s="47">
        <v>2</v>
      </c>
      <c r="C95" s="53">
        <v>0</v>
      </c>
      <c r="D95" s="53">
        <v>0</v>
      </c>
      <c r="E95" s="53">
        <v>0</v>
      </c>
      <c r="F95" s="53">
        <v>0</v>
      </c>
      <c r="G95" s="53">
        <v>2</v>
      </c>
      <c r="H95" s="34">
        <v>0</v>
      </c>
    </row>
    <row r="96" spans="1:8" x14ac:dyDescent="0.2">
      <c r="A96" s="6" t="s">
        <v>6</v>
      </c>
      <c r="B96" s="47">
        <v>6</v>
      </c>
      <c r="C96" s="53">
        <v>0</v>
      </c>
      <c r="D96" s="53">
        <v>1</v>
      </c>
      <c r="E96" s="53">
        <v>0</v>
      </c>
      <c r="F96" s="53">
        <v>0</v>
      </c>
      <c r="G96" s="53">
        <v>2</v>
      </c>
      <c r="H96" s="34">
        <v>3</v>
      </c>
    </row>
    <row r="97" spans="1:8" x14ac:dyDescent="0.2">
      <c r="A97" s="6" t="s">
        <v>7</v>
      </c>
      <c r="B97" s="47">
        <v>0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34">
        <v>0</v>
      </c>
    </row>
    <row r="98" spans="1:8" x14ac:dyDescent="0.2">
      <c r="A98" s="6" t="s">
        <v>8</v>
      </c>
      <c r="B98" s="47">
        <v>4</v>
      </c>
      <c r="C98" s="53">
        <v>0</v>
      </c>
      <c r="D98" s="53">
        <v>0</v>
      </c>
      <c r="E98" s="53">
        <v>0</v>
      </c>
      <c r="F98" s="53">
        <v>1</v>
      </c>
      <c r="G98" s="53">
        <v>2</v>
      </c>
      <c r="H98" s="34">
        <v>1</v>
      </c>
    </row>
    <row r="99" spans="1:8" x14ac:dyDescent="0.2">
      <c r="A99" s="6" t="s">
        <v>9</v>
      </c>
      <c r="B99" s="47">
        <v>1</v>
      </c>
      <c r="C99" s="53">
        <v>0</v>
      </c>
      <c r="D99" s="53">
        <v>1</v>
      </c>
      <c r="E99" s="53">
        <v>0</v>
      </c>
      <c r="F99" s="53">
        <v>0</v>
      </c>
      <c r="G99" s="53">
        <v>0</v>
      </c>
      <c r="H99" s="34">
        <v>0</v>
      </c>
    </row>
    <row r="100" spans="1:8" x14ac:dyDescent="0.2">
      <c r="A100" s="6" t="s">
        <v>10</v>
      </c>
      <c r="B100" s="47">
        <v>15</v>
      </c>
      <c r="C100" s="53">
        <v>0</v>
      </c>
      <c r="D100" s="53">
        <v>4</v>
      </c>
      <c r="E100" s="53">
        <v>3</v>
      </c>
      <c r="F100" s="53">
        <v>2</v>
      </c>
      <c r="G100" s="53">
        <v>5</v>
      </c>
      <c r="H100" s="34">
        <v>1</v>
      </c>
    </row>
    <row r="101" spans="1:8" x14ac:dyDescent="0.2">
      <c r="A101" s="6" t="s">
        <v>11</v>
      </c>
      <c r="B101" s="47">
        <v>73</v>
      </c>
      <c r="C101" s="53">
        <v>0</v>
      </c>
      <c r="D101" s="53">
        <v>29</v>
      </c>
      <c r="E101" s="53">
        <v>27</v>
      </c>
      <c r="F101" s="53">
        <v>8</v>
      </c>
      <c r="G101" s="53">
        <v>5</v>
      </c>
      <c r="H101" s="34">
        <v>4</v>
      </c>
    </row>
    <row r="102" spans="1:8" x14ac:dyDescent="0.2">
      <c r="A102" s="6" t="s">
        <v>22</v>
      </c>
      <c r="B102" s="47">
        <v>2</v>
      </c>
      <c r="C102" s="53">
        <v>0</v>
      </c>
      <c r="D102" s="53">
        <v>0</v>
      </c>
      <c r="E102" s="53">
        <v>0</v>
      </c>
      <c r="F102" s="53">
        <v>2</v>
      </c>
      <c r="G102" s="53">
        <v>0</v>
      </c>
      <c r="H102" s="34">
        <v>0</v>
      </c>
    </row>
    <row r="103" spans="1:8" x14ac:dyDescent="0.2">
      <c r="A103" s="6" t="s">
        <v>81</v>
      </c>
      <c r="B103" s="47">
        <v>9</v>
      </c>
      <c r="C103" s="53">
        <v>0</v>
      </c>
      <c r="D103" s="53">
        <v>2</v>
      </c>
      <c r="E103" s="53">
        <v>1</v>
      </c>
      <c r="F103" s="53">
        <v>1</v>
      </c>
      <c r="G103" s="53">
        <v>4</v>
      </c>
      <c r="H103" s="34">
        <v>1</v>
      </c>
    </row>
    <row r="104" spans="1:8" x14ac:dyDescent="0.2">
      <c r="A104" s="6" t="s">
        <v>82</v>
      </c>
      <c r="B104" s="47">
        <v>22</v>
      </c>
      <c r="C104" s="53">
        <v>0</v>
      </c>
      <c r="D104" s="53">
        <v>0</v>
      </c>
      <c r="E104" s="53">
        <v>15</v>
      </c>
      <c r="F104" s="53">
        <v>0</v>
      </c>
      <c r="G104" s="53">
        <v>7</v>
      </c>
      <c r="H104" s="34">
        <v>0</v>
      </c>
    </row>
    <row r="105" spans="1:8" x14ac:dyDescent="0.2">
      <c r="A105" s="6" t="s">
        <v>83</v>
      </c>
      <c r="B105" s="47">
        <v>1</v>
      </c>
      <c r="C105" s="53">
        <v>0</v>
      </c>
      <c r="D105" s="53">
        <v>0</v>
      </c>
      <c r="E105" s="53">
        <v>0</v>
      </c>
      <c r="F105" s="53">
        <v>0</v>
      </c>
      <c r="G105" s="53">
        <v>1</v>
      </c>
      <c r="H105" s="34">
        <v>0</v>
      </c>
    </row>
    <row r="106" spans="1:8" x14ac:dyDescent="0.2">
      <c r="A106" s="6" t="s">
        <v>84</v>
      </c>
      <c r="B106" s="47">
        <v>3</v>
      </c>
      <c r="C106" s="53">
        <v>0</v>
      </c>
      <c r="D106" s="53">
        <v>0</v>
      </c>
      <c r="E106" s="53">
        <v>0</v>
      </c>
      <c r="F106" s="53">
        <v>0</v>
      </c>
      <c r="G106" s="53">
        <v>2</v>
      </c>
      <c r="H106" s="34">
        <v>1</v>
      </c>
    </row>
    <row r="107" spans="1:8" x14ac:dyDescent="0.2">
      <c r="A107" s="6" t="s">
        <v>85</v>
      </c>
      <c r="B107" s="47">
        <v>6</v>
      </c>
      <c r="C107" s="53">
        <v>0</v>
      </c>
      <c r="D107" s="53">
        <v>1</v>
      </c>
      <c r="E107" s="53">
        <v>0</v>
      </c>
      <c r="F107" s="53">
        <v>3</v>
      </c>
      <c r="G107" s="53">
        <v>2</v>
      </c>
      <c r="H107" s="34">
        <v>0</v>
      </c>
    </row>
    <row r="108" spans="1:8" x14ac:dyDescent="0.2">
      <c r="A108" s="6" t="s">
        <v>86</v>
      </c>
      <c r="B108" s="47">
        <v>3</v>
      </c>
      <c r="C108" s="53">
        <v>0</v>
      </c>
      <c r="D108" s="53">
        <v>0</v>
      </c>
      <c r="E108" s="53">
        <v>0</v>
      </c>
      <c r="F108" s="53">
        <v>0</v>
      </c>
      <c r="G108" s="53">
        <v>1</v>
      </c>
      <c r="H108" s="34">
        <v>2</v>
      </c>
    </row>
    <row r="109" spans="1:8" x14ac:dyDescent="0.2">
      <c r="A109" s="6" t="s">
        <v>90</v>
      </c>
      <c r="B109" s="47">
        <v>8</v>
      </c>
      <c r="C109" s="53">
        <v>0</v>
      </c>
      <c r="D109" s="53">
        <v>1</v>
      </c>
      <c r="E109" s="53">
        <v>1</v>
      </c>
      <c r="F109" s="53">
        <v>3</v>
      </c>
      <c r="G109" s="53">
        <v>2</v>
      </c>
      <c r="H109" s="34">
        <v>1</v>
      </c>
    </row>
    <row r="110" spans="1:8" x14ac:dyDescent="0.2">
      <c r="A110" s="5" t="str">
        <f>VLOOKUP("&lt;Zeilentitel_12&gt;",Uebersetzungen!$B$3:$E$85,Uebersetzungen!$B$2+1,FALSE)</f>
        <v>Region Viamala</v>
      </c>
      <c r="B110" s="49">
        <v>70</v>
      </c>
      <c r="C110" s="55">
        <v>0</v>
      </c>
      <c r="D110" s="55">
        <v>7</v>
      </c>
      <c r="E110" s="55">
        <v>14</v>
      </c>
      <c r="F110" s="55">
        <v>18</v>
      </c>
      <c r="G110" s="55">
        <v>12</v>
      </c>
      <c r="H110" s="33">
        <v>19</v>
      </c>
    </row>
    <row r="111" spans="1:8" x14ac:dyDescent="0.2">
      <c r="A111" s="6" t="s">
        <v>12</v>
      </c>
      <c r="B111" s="47">
        <v>4</v>
      </c>
      <c r="C111" s="53">
        <v>0</v>
      </c>
      <c r="D111" s="53">
        <v>0</v>
      </c>
      <c r="E111" s="53">
        <v>4</v>
      </c>
      <c r="F111" s="53">
        <v>0</v>
      </c>
      <c r="G111" s="53">
        <v>0</v>
      </c>
      <c r="H111" s="34">
        <v>0</v>
      </c>
    </row>
    <row r="112" spans="1:8" x14ac:dyDescent="0.2">
      <c r="A112" s="6" t="s">
        <v>13</v>
      </c>
      <c r="B112" s="47">
        <v>0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34">
        <v>0</v>
      </c>
    </row>
    <row r="113" spans="1:8" x14ac:dyDescent="0.2">
      <c r="A113" s="6" t="s">
        <v>14</v>
      </c>
      <c r="B113" s="47">
        <v>8</v>
      </c>
      <c r="C113" s="53">
        <v>0</v>
      </c>
      <c r="D113" s="53">
        <v>0</v>
      </c>
      <c r="E113" s="53">
        <v>1</v>
      </c>
      <c r="F113" s="53">
        <v>0</v>
      </c>
      <c r="G113" s="53">
        <v>1</v>
      </c>
      <c r="H113" s="34">
        <v>6</v>
      </c>
    </row>
    <row r="114" spans="1:8" x14ac:dyDescent="0.2">
      <c r="A114" s="6" t="s">
        <v>15</v>
      </c>
      <c r="B114" s="47">
        <v>11</v>
      </c>
      <c r="C114" s="53">
        <v>0</v>
      </c>
      <c r="D114" s="53">
        <v>3</v>
      </c>
      <c r="E114" s="53">
        <v>3</v>
      </c>
      <c r="F114" s="53">
        <v>2</v>
      </c>
      <c r="G114" s="53">
        <v>2</v>
      </c>
      <c r="H114" s="34">
        <v>1</v>
      </c>
    </row>
    <row r="115" spans="1:8" x14ac:dyDescent="0.2">
      <c r="A115" s="6" t="s">
        <v>16</v>
      </c>
      <c r="B115" s="47">
        <v>6</v>
      </c>
      <c r="C115" s="53">
        <v>0</v>
      </c>
      <c r="D115" s="53">
        <v>1</v>
      </c>
      <c r="E115" s="53">
        <v>1</v>
      </c>
      <c r="F115" s="53">
        <v>1</v>
      </c>
      <c r="G115" s="53">
        <v>2</v>
      </c>
      <c r="H115" s="34">
        <v>1</v>
      </c>
    </row>
    <row r="116" spans="1:8" x14ac:dyDescent="0.2">
      <c r="A116" s="6" t="s">
        <v>17</v>
      </c>
      <c r="B116" s="47">
        <v>1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34">
        <v>1</v>
      </c>
    </row>
    <row r="117" spans="1:8" x14ac:dyDescent="0.2">
      <c r="A117" s="6" t="s">
        <v>18</v>
      </c>
      <c r="B117" s="47">
        <v>8</v>
      </c>
      <c r="C117" s="53">
        <v>0</v>
      </c>
      <c r="D117" s="53">
        <v>1</v>
      </c>
      <c r="E117" s="53">
        <v>0</v>
      </c>
      <c r="F117" s="53">
        <v>0</v>
      </c>
      <c r="G117" s="53">
        <v>0</v>
      </c>
      <c r="H117" s="34">
        <v>7</v>
      </c>
    </row>
    <row r="118" spans="1:8" x14ac:dyDescent="0.2">
      <c r="A118" s="6" t="s">
        <v>19</v>
      </c>
      <c r="B118" s="47">
        <v>14</v>
      </c>
      <c r="C118" s="53">
        <v>0</v>
      </c>
      <c r="D118" s="53">
        <v>1</v>
      </c>
      <c r="E118" s="53">
        <v>4</v>
      </c>
      <c r="F118" s="53">
        <v>9</v>
      </c>
      <c r="G118" s="53">
        <v>0</v>
      </c>
      <c r="H118" s="34">
        <v>0</v>
      </c>
    </row>
    <row r="119" spans="1:8" x14ac:dyDescent="0.2">
      <c r="A119" s="6" t="s">
        <v>20</v>
      </c>
      <c r="B119" s="47">
        <v>1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34">
        <v>1</v>
      </c>
    </row>
    <row r="120" spans="1:8" x14ac:dyDescent="0.2">
      <c r="A120" s="6" t="s">
        <v>21</v>
      </c>
      <c r="B120" s="47">
        <v>3</v>
      </c>
      <c r="C120" s="53">
        <v>0</v>
      </c>
      <c r="D120" s="53">
        <v>0</v>
      </c>
      <c r="E120" s="53">
        <v>0</v>
      </c>
      <c r="F120" s="53">
        <v>1</v>
      </c>
      <c r="G120" s="53">
        <v>2</v>
      </c>
      <c r="H120" s="34">
        <v>0</v>
      </c>
    </row>
    <row r="121" spans="1:8" x14ac:dyDescent="0.2">
      <c r="A121" s="6" t="s">
        <v>23</v>
      </c>
      <c r="B121" s="47">
        <v>8</v>
      </c>
      <c r="C121" s="53">
        <v>0</v>
      </c>
      <c r="D121" s="53">
        <v>0</v>
      </c>
      <c r="E121" s="53">
        <v>1</v>
      </c>
      <c r="F121" s="53">
        <v>3</v>
      </c>
      <c r="G121" s="53">
        <v>3</v>
      </c>
      <c r="H121" s="34">
        <v>1</v>
      </c>
    </row>
    <row r="122" spans="1:8" x14ac:dyDescent="0.2">
      <c r="A122" s="6" t="s">
        <v>24</v>
      </c>
      <c r="B122" s="47">
        <v>0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34">
        <v>0</v>
      </c>
    </row>
    <row r="123" spans="1:8" x14ac:dyDescent="0.2">
      <c r="A123" s="6" t="s">
        <v>25</v>
      </c>
      <c r="B123" s="47">
        <v>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34">
        <v>0</v>
      </c>
    </row>
    <row r="124" spans="1:8" x14ac:dyDescent="0.2">
      <c r="A124" s="6" t="s">
        <v>26</v>
      </c>
      <c r="B124" s="47">
        <v>3</v>
      </c>
      <c r="C124" s="53">
        <v>0</v>
      </c>
      <c r="D124" s="53">
        <v>1</v>
      </c>
      <c r="E124" s="53">
        <v>0</v>
      </c>
      <c r="F124" s="53">
        <v>1</v>
      </c>
      <c r="G124" s="53">
        <v>1</v>
      </c>
      <c r="H124" s="34">
        <v>0</v>
      </c>
    </row>
    <row r="125" spans="1:8" x14ac:dyDescent="0.2">
      <c r="A125" s="6" t="s">
        <v>27</v>
      </c>
      <c r="B125" s="47">
        <v>1</v>
      </c>
      <c r="C125" s="53">
        <v>0</v>
      </c>
      <c r="D125" s="53">
        <v>0</v>
      </c>
      <c r="E125" s="53">
        <v>0</v>
      </c>
      <c r="F125" s="53">
        <v>0</v>
      </c>
      <c r="G125" s="53">
        <v>1</v>
      </c>
      <c r="H125" s="34">
        <v>0</v>
      </c>
    </row>
    <row r="126" spans="1:8" x14ac:dyDescent="0.2">
      <c r="A126" s="6" t="s">
        <v>28</v>
      </c>
      <c r="B126" s="47">
        <v>1</v>
      </c>
      <c r="C126" s="53">
        <v>0</v>
      </c>
      <c r="D126" s="53">
        <v>0</v>
      </c>
      <c r="E126" s="53">
        <v>0</v>
      </c>
      <c r="F126" s="53">
        <v>1</v>
      </c>
      <c r="G126" s="53">
        <v>0</v>
      </c>
      <c r="H126" s="34">
        <v>0</v>
      </c>
    </row>
    <row r="127" spans="1:8" x14ac:dyDescent="0.2">
      <c r="A127" s="6" t="s">
        <v>29</v>
      </c>
      <c r="B127" s="47">
        <v>0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34">
        <v>0</v>
      </c>
    </row>
    <row r="128" spans="1:8" x14ac:dyDescent="0.2">
      <c r="A128" s="6" t="s">
        <v>92</v>
      </c>
      <c r="B128" s="47">
        <v>1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34">
        <v>1</v>
      </c>
    </row>
    <row r="129" spans="1:8" x14ac:dyDescent="0.2">
      <c r="A129" s="6" t="s">
        <v>101</v>
      </c>
      <c r="B129" s="47">
        <v>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34">
        <v>0</v>
      </c>
    </row>
    <row r="130" spans="1:8" x14ac:dyDescent="0.2">
      <c r="A130" s="6"/>
      <c r="B130" s="50"/>
      <c r="C130" s="56"/>
      <c r="D130" s="56"/>
      <c r="E130" s="56"/>
      <c r="F130" s="56"/>
      <c r="G130" s="56"/>
      <c r="H130" s="35"/>
    </row>
    <row r="131" spans="1:8" x14ac:dyDescent="0.2">
      <c r="A131" s="41" t="str">
        <f>VLOOKUP("&lt;Zeilentitel_1&gt;",Uebersetzungen!$B$3:$E$85,Uebersetzungen!$B$2+1,FALSE)</f>
        <v>GRAUBÜNDEN</v>
      </c>
      <c r="B131" s="51">
        <v>1126</v>
      </c>
      <c r="C131" s="57">
        <v>94</v>
      </c>
      <c r="D131" s="57">
        <v>199</v>
      </c>
      <c r="E131" s="57">
        <v>325</v>
      </c>
      <c r="F131" s="57">
        <v>272</v>
      </c>
      <c r="G131" s="57">
        <v>147</v>
      </c>
      <c r="H131" s="36">
        <v>89</v>
      </c>
    </row>
    <row r="132" spans="1:8" x14ac:dyDescent="0.2">
      <c r="A132" s="42" t="str">
        <f>VLOOKUP("&lt;Zeilentitel_2&gt;",Uebersetzungen!$B$3:$E$85,Uebersetzungen!$B$2+1,FALSE)</f>
        <v>Region Albula</v>
      </c>
      <c r="B132" s="47">
        <v>86</v>
      </c>
      <c r="C132" s="53">
        <v>44</v>
      </c>
      <c r="D132" s="53">
        <v>9</v>
      </c>
      <c r="E132" s="53">
        <v>13</v>
      </c>
      <c r="F132" s="53">
        <v>6</v>
      </c>
      <c r="G132" s="53">
        <v>9</v>
      </c>
      <c r="H132" s="34">
        <v>5</v>
      </c>
    </row>
    <row r="133" spans="1:8" x14ac:dyDescent="0.2">
      <c r="A133" s="42" t="str">
        <f>VLOOKUP("&lt;Zeilentitel_3&gt;",Uebersetzungen!$B$3:$E$85,Uebersetzungen!$B$2+1,FALSE)</f>
        <v>Region Bernina</v>
      </c>
      <c r="B133" s="47">
        <v>3</v>
      </c>
      <c r="C133" s="53">
        <v>0</v>
      </c>
      <c r="D133" s="53">
        <v>0</v>
      </c>
      <c r="E133" s="53">
        <v>0</v>
      </c>
      <c r="F133" s="53">
        <v>0</v>
      </c>
      <c r="G133" s="53">
        <v>1</v>
      </c>
      <c r="H133" s="34">
        <v>2</v>
      </c>
    </row>
    <row r="134" spans="1:8" x14ac:dyDescent="0.2">
      <c r="A134" s="42" t="str">
        <f>VLOOKUP("&lt;Zeilentitel_4&gt;",Uebersetzungen!$B$3:$E$85,Uebersetzungen!$B$2+1,FALSE)</f>
        <v>Region Engiadina Bassa/Val Müstair</v>
      </c>
      <c r="B134" s="47">
        <v>29</v>
      </c>
      <c r="C134" s="53">
        <v>5</v>
      </c>
      <c r="D134" s="53">
        <v>4</v>
      </c>
      <c r="E134" s="53">
        <v>8</v>
      </c>
      <c r="F134" s="53">
        <v>4</v>
      </c>
      <c r="G134" s="53">
        <v>5</v>
      </c>
      <c r="H134" s="34">
        <v>3</v>
      </c>
    </row>
    <row r="135" spans="1:8" x14ac:dyDescent="0.2">
      <c r="A135" s="42" t="str">
        <f>VLOOKUP("&lt;Zeilentitel_5&gt;",Uebersetzungen!$B$3:$E$85,Uebersetzungen!$B$2+1,FALSE)</f>
        <v>Region Imboden</v>
      </c>
      <c r="B135" s="47">
        <v>85</v>
      </c>
      <c r="C135" s="53">
        <v>1</v>
      </c>
      <c r="D135" s="53">
        <v>5</v>
      </c>
      <c r="E135" s="53">
        <v>22</v>
      </c>
      <c r="F135" s="53">
        <v>27</v>
      </c>
      <c r="G135" s="53">
        <v>23</v>
      </c>
      <c r="H135" s="34">
        <v>7</v>
      </c>
    </row>
    <row r="136" spans="1:8" x14ac:dyDescent="0.2">
      <c r="A136" s="42" t="str">
        <f>VLOOKUP("&lt;Zeilentitel_6&gt;",Uebersetzungen!$B$3:$E$85,Uebersetzungen!$B$2+1,FALSE)</f>
        <v>Region Landquart</v>
      </c>
      <c r="B136" s="47">
        <v>122</v>
      </c>
      <c r="C136" s="53">
        <v>5</v>
      </c>
      <c r="D136" s="53">
        <v>21</v>
      </c>
      <c r="E136" s="53">
        <v>41</v>
      </c>
      <c r="F136" s="53">
        <v>39</v>
      </c>
      <c r="G136" s="53">
        <v>8</v>
      </c>
      <c r="H136" s="34">
        <v>8</v>
      </c>
    </row>
    <row r="137" spans="1:8" x14ac:dyDescent="0.2">
      <c r="A137" s="42" t="str">
        <f>VLOOKUP("&lt;Zeilentitel_7&gt;",Uebersetzungen!$B$3:$E$85,Uebersetzungen!$B$2+1,FALSE)</f>
        <v>Region Maloja</v>
      </c>
      <c r="B137" s="47">
        <v>47</v>
      </c>
      <c r="C137" s="53">
        <v>3</v>
      </c>
      <c r="D137" s="53">
        <v>2</v>
      </c>
      <c r="E137" s="53">
        <v>13</v>
      </c>
      <c r="F137" s="53">
        <v>13</v>
      </c>
      <c r="G137" s="53">
        <v>14</v>
      </c>
      <c r="H137" s="34">
        <v>2</v>
      </c>
    </row>
    <row r="138" spans="1:8" x14ac:dyDescent="0.2">
      <c r="A138" s="42" t="str">
        <f>VLOOKUP("&lt;Zeilentitel_8&gt;",Uebersetzungen!$B$3:$E$85,Uebersetzungen!$B$2+1,FALSE)</f>
        <v>Region Moesa</v>
      </c>
      <c r="B138" s="47">
        <v>67</v>
      </c>
      <c r="C138" s="53">
        <v>1</v>
      </c>
      <c r="D138" s="53">
        <v>9</v>
      </c>
      <c r="E138" s="53">
        <v>23</v>
      </c>
      <c r="F138" s="53">
        <v>19</v>
      </c>
      <c r="G138" s="53">
        <v>7</v>
      </c>
      <c r="H138" s="34">
        <v>8</v>
      </c>
    </row>
    <row r="139" spans="1:8" x14ac:dyDescent="0.2">
      <c r="A139" s="42" t="str">
        <f>VLOOKUP("&lt;Zeilentitel_9&gt;",Uebersetzungen!$B$3:$E$85,Uebersetzungen!$B$2+1,FALSE)</f>
        <v>Region Plessur</v>
      </c>
      <c r="B139" s="47">
        <v>278</v>
      </c>
      <c r="C139" s="53">
        <v>22</v>
      </c>
      <c r="D139" s="53">
        <v>57</v>
      </c>
      <c r="E139" s="53">
        <v>100</v>
      </c>
      <c r="F139" s="53">
        <v>79</v>
      </c>
      <c r="G139" s="53">
        <v>14</v>
      </c>
      <c r="H139" s="34">
        <v>6</v>
      </c>
    </row>
    <row r="140" spans="1:8" x14ac:dyDescent="0.2">
      <c r="A140" s="42" t="str">
        <f>VLOOKUP("&lt;Zeilentitel_10&gt;",Uebersetzungen!$B$3:$E$85,Uebersetzungen!$B$2+1,FALSE)</f>
        <v>Region Prättigau/Davos</v>
      </c>
      <c r="B140" s="47">
        <v>184</v>
      </c>
      <c r="C140" s="53">
        <v>13</v>
      </c>
      <c r="D140" s="53">
        <v>46</v>
      </c>
      <c r="E140" s="53">
        <v>44</v>
      </c>
      <c r="F140" s="53">
        <v>47</v>
      </c>
      <c r="G140" s="53">
        <v>19</v>
      </c>
      <c r="H140" s="34">
        <v>15</v>
      </c>
    </row>
    <row r="141" spans="1:8" x14ac:dyDescent="0.2">
      <c r="A141" s="42" t="str">
        <f>VLOOKUP("&lt;Zeilentitel_11&gt;",Uebersetzungen!$B$3:$E$85,Uebersetzungen!$B$2+1,FALSE)</f>
        <v>Region Surselva</v>
      </c>
      <c r="B141" s="47">
        <v>155</v>
      </c>
      <c r="C141" s="53">
        <v>0</v>
      </c>
      <c r="D141" s="53">
        <v>39</v>
      </c>
      <c r="E141" s="53">
        <v>47</v>
      </c>
      <c r="F141" s="53">
        <v>20</v>
      </c>
      <c r="G141" s="53">
        <v>35</v>
      </c>
      <c r="H141" s="34">
        <v>14</v>
      </c>
    </row>
    <row r="142" spans="1:8" ht="13.5" thickBot="1" x14ac:dyDescent="0.25">
      <c r="A142" s="43" t="str">
        <f>VLOOKUP("&lt;Zeilentitel_12&gt;",Uebersetzungen!$B$3:$E$85,Uebersetzungen!$B$2+1,FALSE)</f>
        <v>Region Viamala</v>
      </c>
      <c r="B142" s="52">
        <v>70</v>
      </c>
      <c r="C142" s="58">
        <v>0</v>
      </c>
      <c r="D142" s="58">
        <v>7</v>
      </c>
      <c r="E142" s="58">
        <v>14</v>
      </c>
      <c r="F142" s="58">
        <v>18</v>
      </c>
      <c r="G142" s="58">
        <v>12</v>
      </c>
      <c r="H142" s="37">
        <v>19</v>
      </c>
    </row>
    <row r="143" spans="1:8" x14ac:dyDescent="0.2">
      <c r="A143" s="10"/>
      <c r="B143" s="9"/>
      <c r="C143" s="9"/>
      <c r="D143" s="9"/>
      <c r="E143" s="9"/>
      <c r="F143" s="9"/>
      <c r="G143" s="9"/>
      <c r="H143" s="9"/>
    </row>
    <row r="144" spans="1:8" x14ac:dyDescent="0.2">
      <c r="A144" s="4" t="str">
        <f>VLOOKUP("&lt;Quelle_1&gt;",Uebersetzungen!$B$3:$E$38,Uebersetzungen!$B$2+1,FALSE)</f>
        <v>Quelle: BFS (Bau- und Wohnbaustatistik)</v>
      </c>
    </row>
    <row r="145" spans="1:1" x14ac:dyDescent="0.2">
      <c r="A145" s="7" t="str">
        <f>VLOOKUP("&lt;Aktualisierung&gt;",Uebersetzungen!$B$3:$E$38,Uebersetzungen!$B$2+1,FALSE)</f>
        <v>Letztmals aktualisiert am: 17.07.2024</v>
      </c>
    </row>
  </sheetData>
  <sheetProtection sheet="1" objects="1" scenarios="1"/>
  <mergeCells count="2">
    <mergeCell ref="A10:H10"/>
    <mergeCell ref="B14:H14"/>
  </mergeCells>
  <pageMargins left="0.7" right="0.7" top="0.78740157499999996" bottom="0.78740157499999996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Option Button 1">
              <controlPr defaultSize="0" autoFill="0" autoLine="0" autoPict="0">
                <anchor moveWithCells="1">
                  <from>
                    <xdr:col>3</xdr:col>
                    <xdr:colOff>257175</xdr:colOff>
                    <xdr:row>1</xdr:row>
                    <xdr:rowOff>123825</xdr:rowOff>
                  </from>
                  <to>
                    <xdr:col>3</xdr:col>
                    <xdr:colOff>1247775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Option Button 2">
              <controlPr defaultSize="0" autoFill="0" autoLine="0" autoPict="0">
                <anchor moveWithCells="1">
                  <from>
                    <xdr:col>3</xdr:col>
                    <xdr:colOff>257175</xdr:colOff>
                    <xdr:row>2</xdr:row>
                    <xdr:rowOff>142875</xdr:rowOff>
                  </from>
                  <to>
                    <xdr:col>4</xdr:col>
                    <xdr:colOff>152400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6" name="Option Button 3">
              <controlPr defaultSize="0" autoFill="0" autoLine="0" autoPict="0">
                <anchor moveWithCells="1">
                  <from>
                    <xdr:col>3</xdr:col>
                    <xdr:colOff>257175</xdr:colOff>
                    <xdr:row>3</xdr:row>
                    <xdr:rowOff>152400</xdr:rowOff>
                  </from>
                  <to>
                    <xdr:col>3</xdr:col>
                    <xdr:colOff>1247775</xdr:colOff>
                    <xdr:row>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5"/>
  <sheetViews>
    <sheetView zoomScaleNormal="100" workbookViewId="0"/>
  </sheetViews>
  <sheetFormatPr baseColWidth="10" defaultRowHeight="12.75" x14ac:dyDescent="0.2"/>
  <cols>
    <col min="1" max="1" width="37.140625" style="7" customWidth="1"/>
    <col min="2" max="8" width="21.5703125" style="7" customWidth="1"/>
    <col min="9" max="16384" width="11.42578125" style="7"/>
  </cols>
  <sheetData>
    <row r="1" spans="1:8" s="1" customFormat="1" x14ac:dyDescent="0.2"/>
    <row r="2" spans="1:8" s="1" customFormat="1" x14ac:dyDescent="0.2">
      <c r="B2" s="8"/>
      <c r="C2" s="8"/>
      <c r="D2" s="8"/>
      <c r="E2" s="8"/>
      <c r="F2" s="8"/>
      <c r="G2" s="8"/>
      <c r="H2" s="8"/>
    </row>
    <row r="3" spans="1:8" s="1" customFormat="1" x14ac:dyDescent="0.2">
      <c r="B3" s="8"/>
      <c r="C3" s="8"/>
      <c r="D3" s="8"/>
      <c r="E3" s="8"/>
      <c r="F3" s="8"/>
      <c r="G3" s="8"/>
      <c r="H3" s="8"/>
    </row>
    <row r="4" spans="1:8" s="1" customFormat="1" x14ac:dyDescent="0.2">
      <c r="B4" s="8"/>
      <c r="C4" s="8"/>
      <c r="D4" s="8"/>
      <c r="E4" s="8"/>
      <c r="F4" s="8"/>
      <c r="G4" s="8"/>
      <c r="H4" s="8"/>
    </row>
    <row r="5" spans="1:8" s="2" customFormat="1" x14ac:dyDescent="0.2"/>
    <row r="6" spans="1:8" s="1" customFormat="1" ht="6" customHeight="1" x14ac:dyDescent="0.2">
      <c r="A6" s="2"/>
      <c r="B6" s="2"/>
      <c r="C6" s="2"/>
      <c r="D6" s="2"/>
      <c r="E6" s="2"/>
      <c r="F6" s="2"/>
      <c r="G6" s="2"/>
      <c r="H6" s="2"/>
    </row>
    <row r="7" spans="1:8" s="1" customFormat="1" ht="6" customHeight="1" x14ac:dyDescent="0.2">
      <c r="A7" s="2"/>
      <c r="B7" s="2"/>
      <c r="C7" s="2"/>
      <c r="D7" s="2"/>
      <c r="E7" s="2"/>
      <c r="F7" s="2"/>
      <c r="G7" s="2"/>
      <c r="H7" s="2"/>
    </row>
    <row r="8" spans="1:8" s="2" customFormat="1" ht="15.75" customHeight="1" x14ac:dyDescent="0.2">
      <c r="A8" s="39" t="str">
        <f>VLOOKUP("&lt;Fachbereich&gt;",Uebersetzungen!$B$3:$E$85,Uebersetzungen!$B$2+1,FALSE)</f>
        <v>Daten &amp; Statistik</v>
      </c>
      <c r="B8" s="3"/>
      <c r="C8" s="3"/>
      <c r="D8" s="3"/>
      <c r="E8" s="3"/>
      <c r="F8" s="3"/>
      <c r="G8" s="3"/>
      <c r="H8" s="3"/>
    </row>
    <row r="9" spans="1:8" s="2" customFormat="1" ht="15.75" customHeight="1" x14ac:dyDescent="0.2">
      <c r="B9" s="3"/>
      <c r="C9" s="3"/>
      <c r="D9" s="3"/>
      <c r="E9" s="3"/>
      <c r="F9" s="3"/>
      <c r="G9" s="3"/>
      <c r="H9" s="3"/>
    </row>
    <row r="10" spans="1:8" s="2" customFormat="1" ht="15.75" customHeight="1" x14ac:dyDescent="0.25">
      <c r="A10" s="62" t="str">
        <f>VLOOKUP("&lt;Titel&gt;",Uebersetzungen!$B$3:$E$33,Uebersetzungen!$B$2+1,FALSE)</f>
        <v>Neu erstellte Wohnungen nach Zimmerzahl</v>
      </c>
      <c r="B10" s="63"/>
      <c r="C10" s="63"/>
      <c r="D10" s="63"/>
      <c r="E10" s="63"/>
      <c r="F10" s="63"/>
      <c r="G10" s="63"/>
      <c r="H10" s="63"/>
    </row>
    <row r="11" spans="1:8" s="4" customFormat="1" x14ac:dyDescent="0.2">
      <c r="A11" s="24" t="str">
        <f>VLOOKUP("&lt;UTitel&gt;",Uebersetzungen!$B$3:$E$85,Uebersetzungen!$B$2+1,FALSE)</f>
        <v>(Gemeindestand 2023: 101 Gemeinden)</v>
      </c>
      <c r="B11" s="25"/>
      <c r="C11" s="25"/>
      <c r="D11" s="25"/>
      <c r="E11" s="25"/>
      <c r="F11" s="25"/>
      <c r="G11" s="25"/>
      <c r="H11" s="26"/>
    </row>
    <row r="12" spans="1:8" s="4" customFormat="1" x14ac:dyDescent="0.2">
      <c r="A12" s="24"/>
      <c r="B12" s="25"/>
      <c r="C12" s="25"/>
      <c r="D12" s="25"/>
      <c r="E12" s="25"/>
      <c r="F12" s="25"/>
      <c r="G12" s="25"/>
      <c r="H12" s="26"/>
    </row>
    <row r="13" spans="1:8" s="4" customFormat="1" ht="13.5" thickBot="1" x14ac:dyDescent="0.25">
      <c r="A13" s="24"/>
      <c r="B13" s="25"/>
      <c r="C13" s="25"/>
      <c r="D13" s="25"/>
      <c r="E13" s="25"/>
      <c r="F13" s="25"/>
      <c r="G13" s="25"/>
      <c r="H13" s="26"/>
    </row>
    <row r="14" spans="1:8" s="4" customFormat="1" ht="18.75" thickBot="1" x14ac:dyDescent="0.25">
      <c r="A14" s="24"/>
      <c r="B14" s="64">
        <v>2021</v>
      </c>
      <c r="C14" s="65"/>
      <c r="D14" s="65"/>
      <c r="E14" s="65"/>
      <c r="F14" s="65"/>
      <c r="G14" s="65"/>
      <c r="H14" s="66"/>
    </row>
    <row r="15" spans="1:8" s="28" customFormat="1" ht="42" customHeight="1" x14ac:dyDescent="0.2">
      <c r="A15" s="46"/>
      <c r="B15" s="59" t="str">
        <f>VLOOKUP("&lt;SpaltenTitel_1&gt;",Uebersetzungen!$B$3:$E$31,Uebersetzungen!$B$2+1,FALSE)</f>
        <v>Wohnungen - Total</v>
      </c>
      <c r="C15" s="60" t="str">
        <f>VLOOKUP("&lt;SpaltenTitel_2&gt;",Uebersetzungen!$B$3:$E$31,Uebersetzungen!$B$2+1,FALSE)</f>
        <v>1-Zimmer-Wohnung</v>
      </c>
      <c r="D15" s="60" t="str">
        <f>VLOOKUP("&lt;SpaltenTitel_3&gt;",Uebersetzungen!$B$3:$E$31,Uebersetzungen!$B$2+1,FALSE)</f>
        <v>2-Zimmer-Wohnung</v>
      </c>
      <c r="E15" s="60" t="str">
        <f>VLOOKUP("&lt;SpaltenTitel_4&gt;",Uebersetzungen!$B$3:$E$31,Uebersetzungen!$B$2+1,FALSE)</f>
        <v>3-Zimmer-Wohnung</v>
      </c>
      <c r="F15" s="60" t="str">
        <f>VLOOKUP("&lt;SpaltenTitel_5&gt;",Uebersetzungen!$B$3:$E$31,Uebersetzungen!$B$2+1,FALSE)</f>
        <v>4-Zimmer-Wohnung</v>
      </c>
      <c r="G15" s="60" t="str">
        <f>VLOOKUP("&lt;SpaltenTitel_6&gt;",Uebersetzungen!$B$3:$E$31,Uebersetzungen!$B$2+1,FALSE)</f>
        <v>5-Zimmer-Wohnung</v>
      </c>
      <c r="H15" s="61" t="str">
        <f>VLOOKUP("&lt;SpaltenTitel_7&gt;",Uebersetzungen!$B$3:$E$31,Uebersetzungen!$B$2+1,FALSE)</f>
        <v>6-Zimmer-Wohnung oder grösser</v>
      </c>
    </row>
    <row r="16" spans="1:8" x14ac:dyDescent="0.2">
      <c r="A16" s="44"/>
      <c r="B16" s="47"/>
      <c r="C16" s="53"/>
      <c r="D16" s="53"/>
      <c r="E16" s="53"/>
      <c r="F16" s="53"/>
      <c r="G16" s="53"/>
      <c r="H16" s="31"/>
    </row>
    <row r="17" spans="1:8" x14ac:dyDescent="0.2">
      <c r="A17" s="45" t="str">
        <f>VLOOKUP("&lt;Zeilentitel_1&gt;",Uebersetzungen!$B$3:$E$85,Uebersetzungen!$B$2+1,FALSE)</f>
        <v>GRAUBÜNDEN</v>
      </c>
      <c r="B17" s="48">
        <v>1078</v>
      </c>
      <c r="C17" s="54">
        <v>242</v>
      </c>
      <c r="D17" s="54">
        <v>192</v>
      </c>
      <c r="E17" s="54">
        <v>252</v>
      </c>
      <c r="F17" s="54">
        <v>195</v>
      </c>
      <c r="G17" s="54">
        <v>121</v>
      </c>
      <c r="H17" s="32">
        <v>76</v>
      </c>
    </row>
    <row r="18" spans="1:8" x14ac:dyDescent="0.2">
      <c r="A18" s="5" t="str">
        <f>VLOOKUP("&lt;Zeilentitel_2&gt;",Uebersetzungen!$B$3:$E$85,Uebersetzungen!$B$2+1,FALSE)</f>
        <v>Region Albula</v>
      </c>
      <c r="B18" s="49">
        <v>30</v>
      </c>
      <c r="C18" s="55">
        <v>1</v>
      </c>
      <c r="D18" s="55">
        <v>4</v>
      </c>
      <c r="E18" s="55">
        <v>8</v>
      </c>
      <c r="F18" s="55">
        <v>9</v>
      </c>
      <c r="G18" s="55">
        <v>4</v>
      </c>
      <c r="H18" s="33">
        <v>4</v>
      </c>
    </row>
    <row r="19" spans="1:8" x14ac:dyDescent="0.2">
      <c r="A19" s="6" t="s">
        <v>0</v>
      </c>
      <c r="B19" s="47">
        <v>6</v>
      </c>
      <c r="C19" s="53">
        <v>0</v>
      </c>
      <c r="D19" s="53">
        <v>2</v>
      </c>
      <c r="E19" s="53">
        <v>2</v>
      </c>
      <c r="F19" s="53">
        <v>2</v>
      </c>
      <c r="G19" s="53">
        <v>0</v>
      </c>
      <c r="H19" s="34">
        <v>0</v>
      </c>
    </row>
    <row r="20" spans="1:8" x14ac:dyDescent="0.2">
      <c r="A20" s="6" t="s">
        <v>1</v>
      </c>
      <c r="B20" s="47">
        <v>4</v>
      </c>
      <c r="C20" s="53">
        <v>0</v>
      </c>
      <c r="D20" s="53">
        <v>0</v>
      </c>
      <c r="E20" s="53">
        <v>3</v>
      </c>
      <c r="F20" s="53">
        <v>0</v>
      </c>
      <c r="G20" s="53">
        <v>0</v>
      </c>
      <c r="H20" s="34">
        <v>1</v>
      </c>
    </row>
    <row r="21" spans="1:8" x14ac:dyDescent="0.2">
      <c r="A21" s="6" t="s">
        <v>94</v>
      </c>
      <c r="B21" s="47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34">
        <v>0</v>
      </c>
    </row>
    <row r="22" spans="1:8" x14ac:dyDescent="0.2">
      <c r="A22" s="6" t="s">
        <v>2</v>
      </c>
      <c r="B22" s="47">
        <v>4</v>
      </c>
      <c r="C22" s="53">
        <v>0</v>
      </c>
      <c r="D22" s="53">
        <v>0</v>
      </c>
      <c r="E22" s="53">
        <v>0</v>
      </c>
      <c r="F22" s="53">
        <v>2</v>
      </c>
      <c r="G22" s="53">
        <v>1</v>
      </c>
      <c r="H22" s="34">
        <v>1</v>
      </c>
    </row>
    <row r="23" spans="1:8" x14ac:dyDescent="0.2">
      <c r="A23" s="6" t="s">
        <v>88</v>
      </c>
      <c r="B23" s="47">
        <v>15</v>
      </c>
      <c r="C23" s="53">
        <v>1</v>
      </c>
      <c r="D23" s="53">
        <v>2</v>
      </c>
      <c r="E23" s="53">
        <v>3</v>
      </c>
      <c r="F23" s="53">
        <v>5</v>
      </c>
      <c r="G23" s="53">
        <v>2</v>
      </c>
      <c r="H23" s="34">
        <v>2</v>
      </c>
    </row>
    <row r="24" spans="1:8" x14ac:dyDescent="0.2">
      <c r="A24" s="6" t="s">
        <v>91</v>
      </c>
      <c r="B24" s="47">
        <v>1</v>
      </c>
      <c r="C24" s="53">
        <v>0</v>
      </c>
      <c r="D24" s="53">
        <v>0</v>
      </c>
      <c r="E24" s="53">
        <v>0</v>
      </c>
      <c r="F24" s="53">
        <v>0</v>
      </c>
      <c r="G24" s="53">
        <v>1</v>
      </c>
      <c r="H24" s="34">
        <v>0</v>
      </c>
    </row>
    <row r="25" spans="1:8" x14ac:dyDescent="0.2">
      <c r="A25" s="5" t="str">
        <f>VLOOKUP("&lt;Zeilentitel_3&gt;",Uebersetzungen!$B$3:$E$85,Uebersetzungen!$B$2+1,FALSE)</f>
        <v>Region Bernina</v>
      </c>
      <c r="B25" s="49">
        <v>2</v>
      </c>
      <c r="C25" s="55">
        <v>0</v>
      </c>
      <c r="D25" s="55">
        <v>0</v>
      </c>
      <c r="E25" s="55">
        <v>0</v>
      </c>
      <c r="F25" s="55">
        <v>1</v>
      </c>
      <c r="G25" s="55">
        <v>1</v>
      </c>
      <c r="H25" s="33">
        <v>0</v>
      </c>
    </row>
    <row r="26" spans="1:8" x14ac:dyDescent="0.2">
      <c r="A26" s="6" t="s">
        <v>3</v>
      </c>
      <c r="B26" s="47">
        <v>1</v>
      </c>
      <c r="C26" s="53">
        <v>0</v>
      </c>
      <c r="D26" s="53">
        <v>0</v>
      </c>
      <c r="E26" s="53">
        <v>0</v>
      </c>
      <c r="F26" s="53">
        <v>0</v>
      </c>
      <c r="G26" s="53">
        <v>1</v>
      </c>
      <c r="H26" s="34">
        <v>0</v>
      </c>
    </row>
    <row r="27" spans="1:8" x14ac:dyDescent="0.2">
      <c r="A27" s="6" t="s">
        <v>4</v>
      </c>
      <c r="B27" s="47">
        <v>1</v>
      </c>
      <c r="C27" s="53">
        <v>0</v>
      </c>
      <c r="D27" s="53">
        <v>0</v>
      </c>
      <c r="E27" s="53">
        <v>0</v>
      </c>
      <c r="F27" s="53">
        <v>1</v>
      </c>
      <c r="G27" s="53">
        <v>0</v>
      </c>
      <c r="H27" s="34">
        <v>0</v>
      </c>
    </row>
    <row r="28" spans="1:8" x14ac:dyDescent="0.2">
      <c r="A28" s="5" t="str">
        <f>VLOOKUP("&lt;Zeilentitel_4&gt;",Uebersetzungen!$B$3:$E$85,Uebersetzungen!$B$2+1,FALSE)</f>
        <v>Region Engiadina Bassa/Val Müstair</v>
      </c>
      <c r="B28" s="49">
        <v>25</v>
      </c>
      <c r="C28" s="55">
        <v>0</v>
      </c>
      <c r="D28" s="55">
        <v>4</v>
      </c>
      <c r="E28" s="55">
        <v>4</v>
      </c>
      <c r="F28" s="55">
        <v>5</v>
      </c>
      <c r="G28" s="55">
        <v>6</v>
      </c>
      <c r="H28" s="33">
        <v>6</v>
      </c>
    </row>
    <row r="29" spans="1:8" x14ac:dyDescent="0.2">
      <c r="A29" s="6" t="s">
        <v>37</v>
      </c>
      <c r="B29" s="47">
        <v>5</v>
      </c>
      <c r="C29" s="53">
        <v>0</v>
      </c>
      <c r="D29" s="53">
        <v>1</v>
      </c>
      <c r="E29" s="53">
        <v>0</v>
      </c>
      <c r="F29" s="53">
        <v>2</v>
      </c>
      <c r="G29" s="53">
        <v>2</v>
      </c>
      <c r="H29" s="34">
        <v>0</v>
      </c>
    </row>
    <row r="30" spans="1:8" x14ac:dyDescent="0.2">
      <c r="A30" s="6" t="s">
        <v>38</v>
      </c>
      <c r="B30" s="47">
        <v>1</v>
      </c>
      <c r="C30" s="53">
        <v>0</v>
      </c>
      <c r="D30" s="53">
        <v>0</v>
      </c>
      <c r="E30" s="53">
        <v>0</v>
      </c>
      <c r="F30" s="53">
        <v>1</v>
      </c>
      <c r="G30" s="53">
        <v>0</v>
      </c>
      <c r="H30" s="34">
        <v>0</v>
      </c>
    </row>
    <row r="31" spans="1:8" x14ac:dyDescent="0.2">
      <c r="A31" s="6" t="s">
        <v>39</v>
      </c>
      <c r="B31" s="47">
        <v>16</v>
      </c>
      <c r="C31" s="53">
        <v>0</v>
      </c>
      <c r="D31" s="53">
        <v>2</v>
      </c>
      <c r="E31" s="53">
        <v>4</v>
      </c>
      <c r="F31" s="53">
        <v>1</v>
      </c>
      <c r="G31" s="53">
        <v>3</v>
      </c>
      <c r="H31" s="34">
        <v>6</v>
      </c>
    </row>
    <row r="32" spans="1:8" x14ac:dyDescent="0.2">
      <c r="A32" s="6" t="s">
        <v>40</v>
      </c>
      <c r="B32" s="47">
        <v>1</v>
      </c>
      <c r="C32" s="53">
        <v>0</v>
      </c>
      <c r="D32" s="53">
        <v>1</v>
      </c>
      <c r="E32" s="53">
        <v>0</v>
      </c>
      <c r="F32" s="53">
        <v>0</v>
      </c>
      <c r="G32" s="53">
        <v>0</v>
      </c>
      <c r="H32" s="34">
        <v>0</v>
      </c>
    </row>
    <row r="33" spans="1:8" x14ac:dyDescent="0.2">
      <c r="A33" s="6" t="s">
        <v>59</v>
      </c>
      <c r="B33" s="47">
        <v>2</v>
      </c>
      <c r="C33" s="53">
        <v>0</v>
      </c>
      <c r="D33" s="53">
        <v>0</v>
      </c>
      <c r="E33" s="53">
        <v>0</v>
      </c>
      <c r="F33" s="53">
        <v>1</v>
      </c>
      <c r="G33" s="53">
        <v>1</v>
      </c>
      <c r="H33" s="34">
        <v>0</v>
      </c>
    </row>
    <row r="34" spans="1:8" x14ac:dyDescent="0.2">
      <c r="A34" s="5" t="str">
        <f>VLOOKUP("&lt;Zeilentitel_5&gt;",Uebersetzungen!$B$3:$E$85,Uebersetzungen!$B$2+1,FALSE)</f>
        <v>Region Imboden</v>
      </c>
      <c r="B34" s="49">
        <v>96</v>
      </c>
      <c r="C34" s="55">
        <v>19</v>
      </c>
      <c r="D34" s="55">
        <v>18</v>
      </c>
      <c r="E34" s="55">
        <v>18</v>
      </c>
      <c r="F34" s="55">
        <v>14</v>
      </c>
      <c r="G34" s="55">
        <v>12</v>
      </c>
      <c r="H34" s="33">
        <v>15</v>
      </c>
    </row>
    <row r="35" spans="1:8" x14ac:dyDescent="0.2">
      <c r="A35" s="6" t="s">
        <v>30</v>
      </c>
      <c r="B35" s="47">
        <v>14</v>
      </c>
      <c r="C35" s="53">
        <v>1</v>
      </c>
      <c r="D35" s="53">
        <v>11</v>
      </c>
      <c r="E35" s="53">
        <v>1</v>
      </c>
      <c r="F35" s="53">
        <v>1</v>
      </c>
      <c r="G35" s="53">
        <v>0</v>
      </c>
      <c r="H35" s="34">
        <v>0</v>
      </c>
    </row>
    <row r="36" spans="1:8" x14ac:dyDescent="0.2">
      <c r="A36" s="6" t="s">
        <v>31</v>
      </c>
      <c r="B36" s="47">
        <v>21</v>
      </c>
      <c r="C36" s="53">
        <v>0</v>
      </c>
      <c r="D36" s="53">
        <v>0</v>
      </c>
      <c r="E36" s="53">
        <v>0</v>
      </c>
      <c r="F36" s="53">
        <v>0</v>
      </c>
      <c r="G36" s="53">
        <v>9</v>
      </c>
      <c r="H36" s="34">
        <v>12</v>
      </c>
    </row>
    <row r="37" spans="1:8" x14ac:dyDescent="0.2">
      <c r="A37" s="6" t="s">
        <v>32</v>
      </c>
      <c r="B37" s="47">
        <v>4</v>
      </c>
      <c r="C37" s="53">
        <v>1</v>
      </c>
      <c r="D37" s="53">
        <v>1</v>
      </c>
      <c r="E37" s="53">
        <v>1</v>
      </c>
      <c r="F37" s="53">
        <v>0</v>
      </c>
      <c r="G37" s="53">
        <v>1</v>
      </c>
      <c r="H37" s="34">
        <v>0</v>
      </c>
    </row>
    <row r="38" spans="1:8" x14ac:dyDescent="0.2">
      <c r="A38" s="6" t="s">
        <v>33</v>
      </c>
      <c r="B38" s="47">
        <v>39</v>
      </c>
      <c r="C38" s="53">
        <v>16</v>
      </c>
      <c r="D38" s="53">
        <v>4</v>
      </c>
      <c r="E38" s="53">
        <v>7</v>
      </c>
      <c r="F38" s="53">
        <v>11</v>
      </c>
      <c r="G38" s="53">
        <v>0</v>
      </c>
      <c r="H38" s="34">
        <v>1</v>
      </c>
    </row>
    <row r="39" spans="1:8" x14ac:dyDescent="0.2">
      <c r="A39" s="6" t="s">
        <v>34</v>
      </c>
      <c r="B39" s="47">
        <v>13</v>
      </c>
      <c r="C39" s="53">
        <v>1</v>
      </c>
      <c r="D39" s="53">
        <v>2</v>
      </c>
      <c r="E39" s="53">
        <v>8</v>
      </c>
      <c r="F39" s="53">
        <v>2</v>
      </c>
      <c r="G39" s="53">
        <v>0</v>
      </c>
      <c r="H39" s="34">
        <v>0</v>
      </c>
    </row>
    <row r="40" spans="1:8" x14ac:dyDescent="0.2">
      <c r="A40" s="6" t="s">
        <v>35</v>
      </c>
      <c r="B40" s="47">
        <v>2</v>
      </c>
      <c r="C40" s="53">
        <v>0</v>
      </c>
      <c r="D40" s="53">
        <v>0</v>
      </c>
      <c r="E40" s="53">
        <v>0</v>
      </c>
      <c r="F40" s="53">
        <v>0</v>
      </c>
      <c r="G40" s="53">
        <v>2</v>
      </c>
      <c r="H40" s="34">
        <v>0</v>
      </c>
    </row>
    <row r="41" spans="1:8" x14ac:dyDescent="0.2">
      <c r="A41" s="6" t="s">
        <v>36</v>
      </c>
      <c r="B41" s="47">
        <v>3</v>
      </c>
      <c r="C41" s="53">
        <v>0</v>
      </c>
      <c r="D41" s="53">
        <v>0</v>
      </c>
      <c r="E41" s="53">
        <v>1</v>
      </c>
      <c r="F41" s="53">
        <v>0</v>
      </c>
      <c r="G41" s="53">
        <v>0</v>
      </c>
      <c r="H41" s="34">
        <v>2</v>
      </c>
    </row>
    <row r="42" spans="1:8" x14ac:dyDescent="0.2">
      <c r="A42" s="5" t="str">
        <f>VLOOKUP("&lt;Zeilentitel_6&gt;",Uebersetzungen!$B$3:$E$85,Uebersetzungen!$B$2+1,FALSE)</f>
        <v>Region Landquart</v>
      </c>
      <c r="B42" s="49">
        <v>152</v>
      </c>
      <c r="C42" s="55">
        <v>10</v>
      </c>
      <c r="D42" s="55">
        <v>33</v>
      </c>
      <c r="E42" s="55">
        <v>44</v>
      </c>
      <c r="F42" s="55">
        <v>45</v>
      </c>
      <c r="G42" s="55">
        <v>17</v>
      </c>
      <c r="H42" s="33">
        <v>3</v>
      </c>
    </row>
    <row r="43" spans="1:8" x14ac:dyDescent="0.2">
      <c r="A43" s="6" t="s">
        <v>70</v>
      </c>
      <c r="B43" s="47">
        <v>20</v>
      </c>
      <c r="C43" s="53">
        <v>0</v>
      </c>
      <c r="D43" s="53">
        <v>0</v>
      </c>
      <c r="E43" s="53">
        <v>8</v>
      </c>
      <c r="F43" s="53">
        <v>11</v>
      </c>
      <c r="G43" s="53">
        <v>1</v>
      </c>
      <c r="H43" s="34">
        <v>0</v>
      </c>
    </row>
    <row r="44" spans="1:8" x14ac:dyDescent="0.2">
      <c r="A44" s="6" t="s">
        <v>71</v>
      </c>
      <c r="B44" s="47">
        <v>20</v>
      </c>
      <c r="C44" s="53">
        <v>0</v>
      </c>
      <c r="D44" s="53">
        <v>9</v>
      </c>
      <c r="E44" s="53">
        <v>8</v>
      </c>
      <c r="F44" s="53">
        <v>2</v>
      </c>
      <c r="G44" s="53">
        <v>1</v>
      </c>
      <c r="H44" s="34">
        <v>0</v>
      </c>
    </row>
    <row r="45" spans="1:8" x14ac:dyDescent="0.2">
      <c r="A45" s="6" t="s">
        <v>72</v>
      </c>
      <c r="B45" s="47">
        <v>6</v>
      </c>
      <c r="C45" s="53">
        <v>0</v>
      </c>
      <c r="D45" s="53">
        <v>0</v>
      </c>
      <c r="E45" s="53">
        <v>4</v>
      </c>
      <c r="F45" s="53">
        <v>0</v>
      </c>
      <c r="G45" s="53">
        <v>2</v>
      </c>
      <c r="H45" s="34">
        <v>0</v>
      </c>
    </row>
    <row r="46" spans="1:8" x14ac:dyDescent="0.2">
      <c r="A46" s="6" t="s">
        <v>73</v>
      </c>
      <c r="B46" s="47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34">
        <v>0</v>
      </c>
    </row>
    <row r="47" spans="1:8" x14ac:dyDescent="0.2">
      <c r="A47" s="6" t="s">
        <v>74</v>
      </c>
      <c r="B47" s="47">
        <v>1</v>
      </c>
      <c r="C47" s="53">
        <v>0</v>
      </c>
      <c r="D47" s="53">
        <v>0</v>
      </c>
      <c r="E47" s="53">
        <v>0</v>
      </c>
      <c r="F47" s="53">
        <v>0</v>
      </c>
      <c r="G47" s="53">
        <v>1</v>
      </c>
      <c r="H47" s="34">
        <v>0</v>
      </c>
    </row>
    <row r="48" spans="1:8" x14ac:dyDescent="0.2">
      <c r="A48" s="6" t="s">
        <v>75</v>
      </c>
      <c r="B48" s="47">
        <v>26</v>
      </c>
      <c r="C48" s="53">
        <v>1</v>
      </c>
      <c r="D48" s="53">
        <v>5</v>
      </c>
      <c r="E48" s="53">
        <v>6</v>
      </c>
      <c r="F48" s="53">
        <v>9</v>
      </c>
      <c r="G48" s="53">
        <v>3</v>
      </c>
      <c r="H48" s="34">
        <v>2</v>
      </c>
    </row>
    <row r="49" spans="1:8" x14ac:dyDescent="0.2">
      <c r="A49" s="6" t="s">
        <v>76</v>
      </c>
      <c r="B49" s="47">
        <v>7</v>
      </c>
      <c r="C49" s="53">
        <v>0</v>
      </c>
      <c r="D49" s="53">
        <v>1</v>
      </c>
      <c r="E49" s="53">
        <v>1</v>
      </c>
      <c r="F49" s="53">
        <v>4</v>
      </c>
      <c r="G49" s="53">
        <v>1</v>
      </c>
      <c r="H49" s="34">
        <v>0</v>
      </c>
    </row>
    <row r="50" spans="1:8" x14ac:dyDescent="0.2">
      <c r="A50" s="6" t="s">
        <v>77</v>
      </c>
      <c r="B50" s="47">
        <v>72</v>
      </c>
      <c r="C50" s="53">
        <v>9</v>
      </c>
      <c r="D50" s="53">
        <v>18</v>
      </c>
      <c r="E50" s="53">
        <v>17</v>
      </c>
      <c r="F50" s="53">
        <v>19</v>
      </c>
      <c r="G50" s="53">
        <v>8</v>
      </c>
      <c r="H50" s="34">
        <v>1</v>
      </c>
    </row>
    <row r="51" spans="1:8" x14ac:dyDescent="0.2">
      <c r="A51" s="5" t="str">
        <f>VLOOKUP("&lt;Zeilentitel_7&gt;",Uebersetzungen!$B$3:$E$85,Uebersetzungen!$B$2+1,FALSE)</f>
        <v>Region Maloja</v>
      </c>
      <c r="B51" s="49">
        <v>193</v>
      </c>
      <c r="C51" s="55">
        <v>158</v>
      </c>
      <c r="D51" s="55">
        <v>6</v>
      </c>
      <c r="E51" s="55">
        <v>7</v>
      </c>
      <c r="F51" s="55">
        <v>13</v>
      </c>
      <c r="G51" s="55">
        <v>4</v>
      </c>
      <c r="H51" s="33">
        <v>5</v>
      </c>
    </row>
    <row r="52" spans="1:8" x14ac:dyDescent="0.2">
      <c r="A52" s="6" t="s">
        <v>41</v>
      </c>
      <c r="B52" s="47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34">
        <v>0</v>
      </c>
    </row>
    <row r="53" spans="1:8" x14ac:dyDescent="0.2">
      <c r="A53" s="6" t="s">
        <v>42</v>
      </c>
      <c r="B53" s="47">
        <v>3</v>
      </c>
      <c r="C53" s="53">
        <v>0</v>
      </c>
      <c r="D53" s="53">
        <v>0</v>
      </c>
      <c r="E53" s="53">
        <v>1</v>
      </c>
      <c r="F53" s="53">
        <v>2</v>
      </c>
      <c r="G53" s="53">
        <v>0</v>
      </c>
      <c r="H53" s="34">
        <v>0</v>
      </c>
    </row>
    <row r="54" spans="1:8" x14ac:dyDescent="0.2">
      <c r="A54" s="6" t="s">
        <v>43</v>
      </c>
      <c r="B54" s="47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34">
        <v>0</v>
      </c>
    </row>
    <row r="55" spans="1:8" x14ac:dyDescent="0.2">
      <c r="A55" s="6" t="s">
        <v>44</v>
      </c>
      <c r="B55" s="47">
        <v>3</v>
      </c>
      <c r="C55" s="53">
        <v>0</v>
      </c>
      <c r="D55" s="53">
        <v>0</v>
      </c>
      <c r="E55" s="53">
        <v>0</v>
      </c>
      <c r="F55" s="53">
        <v>0</v>
      </c>
      <c r="G55" s="53">
        <v>3</v>
      </c>
      <c r="H55" s="34">
        <v>0</v>
      </c>
    </row>
    <row r="56" spans="1:8" x14ac:dyDescent="0.2">
      <c r="A56" s="6" t="s">
        <v>93</v>
      </c>
      <c r="B56" s="47">
        <v>3</v>
      </c>
      <c r="C56" s="53">
        <v>0</v>
      </c>
      <c r="D56" s="53">
        <v>1</v>
      </c>
      <c r="E56" s="53">
        <v>1</v>
      </c>
      <c r="F56" s="53">
        <v>1</v>
      </c>
      <c r="G56" s="53">
        <v>0</v>
      </c>
      <c r="H56" s="34">
        <v>0</v>
      </c>
    </row>
    <row r="57" spans="1:8" x14ac:dyDescent="0.2">
      <c r="A57" s="6" t="s">
        <v>45</v>
      </c>
      <c r="B57" s="47">
        <v>12</v>
      </c>
      <c r="C57" s="53">
        <v>0</v>
      </c>
      <c r="D57" s="53">
        <v>2</v>
      </c>
      <c r="E57" s="53">
        <v>4</v>
      </c>
      <c r="F57" s="53">
        <v>4</v>
      </c>
      <c r="G57" s="53">
        <v>1</v>
      </c>
      <c r="H57" s="34">
        <v>1</v>
      </c>
    </row>
    <row r="58" spans="1:8" x14ac:dyDescent="0.2">
      <c r="A58" s="6" t="s">
        <v>95</v>
      </c>
      <c r="B58" s="47">
        <v>169</v>
      </c>
      <c r="C58" s="53">
        <v>158</v>
      </c>
      <c r="D58" s="53">
        <v>3</v>
      </c>
      <c r="E58" s="53">
        <v>1</v>
      </c>
      <c r="F58" s="53">
        <v>5</v>
      </c>
      <c r="G58" s="53">
        <v>0</v>
      </c>
      <c r="H58" s="34">
        <v>2</v>
      </c>
    </row>
    <row r="59" spans="1:8" x14ac:dyDescent="0.2">
      <c r="A59" s="6" t="s">
        <v>46</v>
      </c>
      <c r="B59" s="47">
        <v>1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34">
        <v>1</v>
      </c>
    </row>
    <row r="60" spans="1:8" x14ac:dyDescent="0.2">
      <c r="A60" s="6" t="s">
        <v>96</v>
      </c>
      <c r="B60" s="47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34">
        <v>0</v>
      </c>
    </row>
    <row r="61" spans="1:8" x14ac:dyDescent="0.2">
      <c r="A61" s="6" t="s">
        <v>47</v>
      </c>
      <c r="B61" s="47">
        <v>0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34">
        <v>0</v>
      </c>
    </row>
    <row r="62" spans="1:8" x14ac:dyDescent="0.2">
      <c r="A62" s="6" t="s">
        <v>48</v>
      </c>
      <c r="B62" s="47">
        <v>1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34">
        <v>1</v>
      </c>
    </row>
    <row r="63" spans="1:8" x14ac:dyDescent="0.2">
      <c r="A63" s="6" t="s">
        <v>97</v>
      </c>
      <c r="B63" s="47">
        <v>1</v>
      </c>
      <c r="C63" s="53">
        <v>0</v>
      </c>
      <c r="D63" s="53">
        <v>0</v>
      </c>
      <c r="E63" s="53">
        <v>0</v>
      </c>
      <c r="F63" s="53">
        <v>1</v>
      </c>
      <c r="G63" s="53">
        <v>0</v>
      </c>
      <c r="H63" s="34">
        <v>0</v>
      </c>
    </row>
    <row r="64" spans="1:8" x14ac:dyDescent="0.2">
      <c r="A64" s="5" t="str">
        <f>VLOOKUP("&lt;Zeilentitel_8&gt;",Uebersetzungen!$B$3:$E$85,Uebersetzungen!$B$2+1,FALSE)</f>
        <v>Region Moesa</v>
      </c>
      <c r="B64" s="49">
        <v>55</v>
      </c>
      <c r="C64" s="55">
        <v>1</v>
      </c>
      <c r="D64" s="55">
        <v>21</v>
      </c>
      <c r="E64" s="55">
        <v>11</v>
      </c>
      <c r="F64" s="55">
        <v>11</v>
      </c>
      <c r="G64" s="55">
        <v>8</v>
      </c>
      <c r="H64" s="33">
        <v>3</v>
      </c>
    </row>
    <row r="65" spans="1:8" x14ac:dyDescent="0.2">
      <c r="A65" s="6" t="s">
        <v>49</v>
      </c>
      <c r="B65" s="47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34">
        <v>0</v>
      </c>
    </row>
    <row r="66" spans="1:8" x14ac:dyDescent="0.2">
      <c r="A66" s="6" t="s">
        <v>50</v>
      </c>
      <c r="B66" s="47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34">
        <v>0</v>
      </c>
    </row>
    <row r="67" spans="1:8" x14ac:dyDescent="0.2">
      <c r="A67" s="6" t="s">
        <v>51</v>
      </c>
      <c r="B67" s="47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34">
        <v>0</v>
      </c>
    </row>
    <row r="68" spans="1:8" x14ac:dyDescent="0.2">
      <c r="A68" s="6" t="s">
        <v>52</v>
      </c>
      <c r="B68" s="47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34">
        <v>0</v>
      </c>
    </row>
    <row r="69" spans="1:8" x14ac:dyDescent="0.2">
      <c r="A69" s="6" t="s">
        <v>53</v>
      </c>
      <c r="B69" s="47">
        <v>8</v>
      </c>
      <c r="C69" s="53">
        <v>0</v>
      </c>
      <c r="D69" s="53">
        <v>0</v>
      </c>
      <c r="E69" s="53">
        <v>4</v>
      </c>
      <c r="F69" s="53">
        <v>2</v>
      </c>
      <c r="G69" s="53">
        <v>1</v>
      </c>
      <c r="H69" s="34">
        <v>1</v>
      </c>
    </row>
    <row r="70" spans="1:8" x14ac:dyDescent="0.2">
      <c r="A70" s="6" t="s">
        <v>54</v>
      </c>
      <c r="B70" s="47">
        <v>6</v>
      </c>
      <c r="C70" s="53">
        <v>1</v>
      </c>
      <c r="D70" s="53">
        <v>0</v>
      </c>
      <c r="E70" s="53">
        <v>2</v>
      </c>
      <c r="F70" s="53">
        <v>1</v>
      </c>
      <c r="G70" s="53">
        <v>1</v>
      </c>
      <c r="H70" s="34">
        <v>1</v>
      </c>
    </row>
    <row r="71" spans="1:8" x14ac:dyDescent="0.2">
      <c r="A71" s="6" t="s">
        <v>55</v>
      </c>
      <c r="B71" s="47">
        <v>1</v>
      </c>
      <c r="C71" s="53">
        <v>0</v>
      </c>
      <c r="D71" s="53">
        <v>0</v>
      </c>
      <c r="E71" s="53">
        <v>0</v>
      </c>
      <c r="F71" s="53">
        <v>0</v>
      </c>
      <c r="G71" s="53">
        <v>1</v>
      </c>
      <c r="H71" s="34">
        <v>0</v>
      </c>
    </row>
    <row r="72" spans="1:8" x14ac:dyDescent="0.2">
      <c r="A72" s="6" t="s">
        <v>56</v>
      </c>
      <c r="B72" s="47">
        <v>11</v>
      </c>
      <c r="C72" s="53">
        <v>0</v>
      </c>
      <c r="D72" s="53">
        <v>4</v>
      </c>
      <c r="E72" s="53">
        <v>2</v>
      </c>
      <c r="F72" s="53">
        <v>4</v>
      </c>
      <c r="G72" s="53">
        <v>1</v>
      </c>
      <c r="H72" s="34">
        <v>0</v>
      </c>
    </row>
    <row r="73" spans="1:8" x14ac:dyDescent="0.2">
      <c r="A73" s="6" t="s">
        <v>57</v>
      </c>
      <c r="B73" s="47">
        <v>10</v>
      </c>
      <c r="C73" s="53">
        <v>0</v>
      </c>
      <c r="D73" s="53">
        <v>4</v>
      </c>
      <c r="E73" s="53">
        <v>3</v>
      </c>
      <c r="F73" s="53">
        <v>3</v>
      </c>
      <c r="G73" s="53">
        <v>0</v>
      </c>
      <c r="H73" s="34">
        <v>0</v>
      </c>
    </row>
    <row r="74" spans="1:8" x14ac:dyDescent="0.2">
      <c r="A74" s="6" t="s">
        <v>98</v>
      </c>
      <c r="B74" s="47">
        <v>18</v>
      </c>
      <c r="C74" s="53">
        <v>0</v>
      </c>
      <c r="D74" s="53">
        <v>13</v>
      </c>
      <c r="E74" s="53">
        <v>0</v>
      </c>
      <c r="F74" s="53">
        <v>0</v>
      </c>
      <c r="G74" s="53">
        <v>4</v>
      </c>
      <c r="H74" s="34">
        <v>1</v>
      </c>
    </row>
    <row r="75" spans="1:8" x14ac:dyDescent="0.2">
      <c r="A75" s="6" t="s">
        <v>58</v>
      </c>
      <c r="B75" s="47">
        <v>1</v>
      </c>
      <c r="C75" s="53">
        <v>0</v>
      </c>
      <c r="D75" s="53">
        <v>0</v>
      </c>
      <c r="E75" s="53">
        <v>0</v>
      </c>
      <c r="F75" s="53">
        <v>1</v>
      </c>
      <c r="G75" s="53">
        <v>0</v>
      </c>
      <c r="H75" s="34">
        <v>0</v>
      </c>
    </row>
    <row r="76" spans="1:8" x14ac:dyDescent="0.2">
      <c r="A76" s="6" t="s">
        <v>99</v>
      </c>
      <c r="B76" s="47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34">
        <v>0</v>
      </c>
    </row>
    <row r="77" spans="1:8" x14ac:dyDescent="0.2">
      <c r="A77" s="5" t="str">
        <f>VLOOKUP("&lt;Zeilentitel_9&gt;",Uebersetzungen!$B$3:$E$85,Uebersetzungen!$B$2+1,FALSE)</f>
        <v>Region Plessur</v>
      </c>
      <c r="B77" s="49">
        <v>170</v>
      </c>
      <c r="C77" s="55">
        <v>28</v>
      </c>
      <c r="D77" s="55">
        <v>55</v>
      </c>
      <c r="E77" s="55">
        <v>46</v>
      </c>
      <c r="F77" s="55">
        <v>31</v>
      </c>
      <c r="G77" s="55">
        <v>8</v>
      </c>
      <c r="H77" s="33">
        <v>2</v>
      </c>
    </row>
    <row r="78" spans="1:8" x14ac:dyDescent="0.2">
      <c r="A78" s="6" t="s">
        <v>66</v>
      </c>
      <c r="B78" s="47">
        <v>120</v>
      </c>
      <c r="C78" s="53">
        <v>23</v>
      </c>
      <c r="D78" s="53">
        <v>35</v>
      </c>
      <c r="E78" s="53">
        <v>34</v>
      </c>
      <c r="F78" s="53">
        <v>21</v>
      </c>
      <c r="G78" s="53">
        <v>6</v>
      </c>
      <c r="H78" s="34">
        <v>1</v>
      </c>
    </row>
    <row r="79" spans="1:8" x14ac:dyDescent="0.2">
      <c r="A79" s="6" t="s">
        <v>67</v>
      </c>
      <c r="B79" s="47">
        <v>49</v>
      </c>
      <c r="C79" s="53">
        <v>5</v>
      </c>
      <c r="D79" s="53">
        <v>20</v>
      </c>
      <c r="E79" s="53">
        <v>11</v>
      </c>
      <c r="F79" s="53">
        <v>10</v>
      </c>
      <c r="G79" s="53">
        <v>2</v>
      </c>
      <c r="H79" s="34">
        <v>1</v>
      </c>
    </row>
    <row r="80" spans="1:8" x14ac:dyDescent="0.2">
      <c r="A80" s="6" t="s">
        <v>68</v>
      </c>
      <c r="B80" s="47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34">
        <v>0</v>
      </c>
    </row>
    <row r="81" spans="1:8" x14ac:dyDescent="0.2">
      <c r="A81" s="6" t="s">
        <v>69</v>
      </c>
      <c r="B81" s="47">
        <v>1</v>
      </c>
      <c r="C81" s="53">
        <v>0</v>
      </c>
      <c r="D81" s="53">
        <v>0</v>
      </c>
      <c r="E81" s="53">
        <v>1</v>
      </c>
      <c r="F81" s="53">
        <v>0</v>
      </c>
      <c r="G81" s="53">
        <v>0</v>
      </c>
      <c r="H81" s="34">
        <v>0</v>
      </c>
    </row>
    <row r="82" spans="1:8" x14ac:dyDescent="0.2">
      <c r="A82" s="5" t="str">
        <f>VLOOKUP("&lt;Zeilentitel_10&gt;",Uebersetzungen!$B$3:$E$85,Uebersetzungen!$B$2+1,FALSE)</f>
        <v>Region Prättigau/Davos</v>
      </c>
      <c r="B82" s="49">
        <v>112</v>
      </c>
      <c r="C82" s="55">
        <v>0</v>
      </c>
      <c r="D82" s="55">
        <v>10</v>
      </c>
      <c r="E82" s="55">
        <v>38</v>
      </c>
      <c r="F82" s="55">
        <v>24</v>
      </c>
      <c r="G82" s="55">
        <v>29</v>
      </c>
      <c r="H82" s="33">
        <v>11</v>
      </c>
    </row>
    <row r="83" spans="1:8" x14ac:dyDescent="0.2">
      <c r="A83" s="6" t="s">
        <v>60</v>
      </c>
      <c r="B83" s="47">
        <v>36</v>
      </c>
      <c r="C83" s="53">
        <v>0</v>
      </c>
      <c r="D83" s="53">
        <v>4</v>
      </c>
      <c r="E83" s="53">
        <v>20</v>
      </c>
      <c r="F83" s="53">
        <v>5</v>
      </c>
      <c r="G83" s="53">
        <v>6</v>
      </c>
      <c r="H83" s="34">
        <v>1</v>
      </c>
    </row>
    <row r="84" spans="1:8" x14ac:dyDescent="0.2">
      <c r="A84" s="6" t="s">
        <v>61</v>
      </c>
      <c r="B84" s="47">
        <v>2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34">
        <v>2</v>
      </c>
    </row>
    <row r="85" spans="1:8" x14ac:dyDescent="0.2">
      <c r="A85" s="6" t="s">
        <v>62</v>
      </c>
      <c r="B85" s="47">
        <v>0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34">
        <v>0</v>
      </c>
    </row>
    <row r="86" spans="1:8" x14ac:dyDescent="0.2">
      <c r="A86" s="6" t="s">
        <v>63</v>
      </c>
      <c r="B86" s="47">
        <v>0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34">
        <v>0</v>
      </c>
    </row>
    <row r="87" spans="1:8" x14ac:dyDescent="0.2">
      <c r="A87" s="6" t="s">
        <v>100</v>
      </c>
      <c r="B87" s="47">
        <v>27</v>
      </c>
      <c r="C87" s="53">
        <v>0</v>
      </c>
      <c r="D87" s="53">
        <v>3</v>
      </c>
      <c r="E87" s="53">
        <v>5</v>
      </c>
      <c r="F87" s="53">
        <v>6</v>
      </c>
      <c r="G87" s="53">
        <v>10</v>
      </c>
      <c r="H87" s="34">
        <v>3</v>
      </c>
    </row>
    <row r="88" spans="1:8" x14ac:dyDescent="0.2">
      <c r="A88" s="6" t="s">
        <v>89</v>
      </c>
      <c r="B88" s="47">
        <v>4</v>
      </c>
      <c r="C88" s="53">
        <v>0</v>
      </c>
      <c r="D88" s="53">
        <v>0</v>
      </c>
      <c r="E88" s="53">
        <v>1</v>
      </c>
      <c r="F88" s="53">
        <v>0</v>
      </c>
      <c r="G88" s="53">
        <v>3</v>
      </c>
      <c r="H88" s="34">
        <v>0</v>
      </c>
    </row>
    <row r="89" spans="1:8" x14ac:dyDescent="0.2">
      <c r="A89" s="6" t="s">
        <v>64</v>
      </c>
      <c r="B89" s="47">
        <v>1</v>
      </c>
      <c r="C89" s="53">
        <v>0</v>
      </c>
      <c r="D89" s="53">
        <v>0</v>
      </c>
      <c r="E89" s="53">
        <v>1</v>
      </c>
      <c r="F89" s="53">
        <v>0</v>
      </c>
      <c r="G89" s="53">
        <v>0</v>
      </c>
      <c r="H89" s="34">
        <v>0</v>
      </c>
    </row>
    <row r="90" spans="1:8" x14ac:dyDescent="0.2">
      <c r="A90" s="6" t="s">
        <v>65</v>
      </c>
      <c r="B90" s="47">
        <v>9</v>
      </c>
      <c r="C90" s="53">
        <v>0</v>
      </c>
      <c r="D90" s="53">
        <v>1</v>
      </c>
      <c r="E90" s="53">
        <v>1</v>
      </c>
      <c r="F90" s="53">
        <v>2</v>
      </c>
      <c r="G90" s="53">
        <v>2</v>
      </c>
      <c r="H90" s="34">
        <v>3</v>
      </c>
    </row>
    <row r="91" spans="1:8" x14ac:dyDescent="0.2">
      <c r="A91" s="6" t="s">
        <v>78</v>
      </c>
      <c r="B91" s="47">
        <v>7</v>
      </c>
      <c r="C91" s="53">
        <v>0</v>
      </c>
      <c r="D91" s="53">
        <v>1</v>
      </c>
      <c r="E91" s="53">
        <v>2</v>
      </c>
      <c r="F91" s="53">
        <v>4</v>
      </c>
      <c r="G91" s="53">
        <v>0</v>
      </c>
      <c r="H91" s="34">
        <v>0</v>
      </c>
    </row>
    <row r="92" spans="1:8" x14ac:dyDescent="0.2">
      <c r="A92" s="6" t="s">
        <v>79</v>
      </c>
      <c r="B92" s="47">
        <v>24</v>
      </c>
      <c r="C92" s="53">
        <v>0</v>
      </c>
      <c r="D92" s="53">
        <v>1</v>
      </c>
      <c r="E92" s="53">
        <v>7</v>
      </c>
      <c r="F92" s="53">
        <v>7</v>
      </c>
      <c r="G92" s="53">
        <v>7</v>
      </c>
      <c r="H92" s="34">
        <v>2</v>
      </c>
    </row>
    <row r="93" spans="1:8" x14ac:dyDescent="0.2">
      <c r="A93" s="6" t="s">
        <v>80</v>
      </c>
      <c r="B93" s="47">
        <v>2</v>
      </c>
      <c r="C93" s="53">
        <v>0</v>
      </c>
      <c r="D93" s="53">
        <v>0</v>
      </c>
      <c r="E93" s="53">
        <v>1</v>
      </c>
      <c r="F93" s="53">
        <v>0</v>
      </c>
      <c r="G93" s="53">
        <v>1</v>
      </c>
      <c r="H93" s="34">
        <v>0</v>
      </c>
    </row>
    <row r="94" spans="1:8" x14ac:dyDescent="0.2">
      <c r="A94" s="5" t="str">
        <f>VLOOKUP("&lt;Zeilentitel_11&gt;",Uebersetzungen!$B$3:$E$85,Uebersetzungen!$B$2+1,FALSE)</f>
        <v>Region Surselva</v>
      </c>
      <c r="B94" s="49">
        <v>189</v>
      </c>
      <c r="C94" s="55">
        <v>24</v>
      </c>
      <c r="D94" s="55">
        <v>36</v>
      </c>
      <c r="E94" s="55">
        <v>61</v>
      </c>
      <c r="F94" s="55">
        <v>30</v>
      </c>
      <c r="G94" s="55">
        <v>19</v>
      </c>
      <c r="H94" s="33">
        <v>19</v>
      </c>
    </row>
    <row r="95" spans="1:8" x14ac:dyDescent="0.2">
      <c r="A95" s="6" t="s">
        <v>5</v>
      </c>
      <c r="B95" s="47">
        <v>5</v>
      </c>
      <c r="C95" s="53">
        <v>1</v>
      </c>
      <c r="D95" s="53">
        <v>0</v>
      </c>
      <c r="E95" s="53">
        <v>1</v>
      </c>
      <c r="F95" s="53">
        <v>2</v>
      </c>
      <c r="G95" s="53">
        <v>0</v>
      </c>
      <c r="H95" s="34">
        <v>1</v>
      </c>
    </row>
    <row r="96" spans="1:8" x14ac:dyDescent="0.2">
      <c r="A96" s="6" t="s">
        <v>6</v>
      </c>
      <c r="B96" s="47">
        <v>98</v>
      </c>
      <c r="C96" s="53">
        <v>22</v>
      </c>
      <c r="D96" s="53">
        <v>22</v>
      </c>
      <c r="E96" s="53">
        <v>44</v>
      </c>
      <c r="F96" s="53">
        <v>4</v>
      </c>
      <c r="G96" s="53">
        <v>2</v>
      </c>
      <c r="H96" s="34">
        <v>4</v>
      </c>
    </row>
    <row r="97" spans="1:8" x14ac:dyDescent="0.2">
      <c r="A97" s="6" t="s">
        <v>7</v>
      </c>
      <c r="B97" s="47">
        <v>7</v>
      </c>
      <c r="C97" s="53">
        <v>0</v>
      </c>
      <c r="D97" s="53">
        <v>1</v>
      </c>
      <c r="E97" s="53">
        <v>1</v>
      </c>
      <c r="F97" s="53">
        <v>2</v>
      </c>
      <c r="G97" s="53">
        <v>2</v>
      </c>
      <c r="H97" s="34">
        <v>1</v>
      </c>
    </row>
    <row r="98" spans="1:8" x14ac:dyDescent="0.2">
      <c r="A98" s="6" t="s">
        <v>8</v>
      </c>
      <c r="B98" s="47">
        <v>2</v>
      </c>
      <c r="C98" s="53">
        <v>0</v>
      </c>
      <c r="D98" s="53">
        <v>0</v>
      </c>
      <c r="E98" s="53">
        <v>0</v>
      </c>
      <c r="F98" s="53">
        <v>1</v>
      </c>
      <c r="G98" s="53">
        <v>1</v>
      </c>
      <c r="H98" s="34">
        <v>0</v>
      </c>
    </row>
    <row r="99" spans="1:8" x14ac:dyDescent="0.2">
      <c r="A99" s="6" t="s">
        <v>9</v>
      </c>
      <c r="B99" s="47">
        <v>5</v>
      </c>
      <c r="C99" s="53">
        <v>0</v>
      </c>
      <c r="D99" s="53">
        <v>0</v>
      </c>
      <c r="E99" s="53">
        <v>1</v>
      </c>
      <c r="F99" s="53">
        <v>0</v>
      </c>
      <c r="G99" s="53">
        <v>1</v>
      </c>
      <c r="H99" s="34">
        <v>3</v>
      </c>
    </row>
    <row r="100" spans="1:8" x14ac:dyDescent="0.2">
      <c r="A100" s="6" t="s">
        <v>10</v>
      </c>
      <c r="B100" s="47">
        <v>11</v>
      </c>
      <c r="C100" s="53">
        <v>0</v>
      </c>
      <c r="D100" s="53">
        <v>0</v>
      </c>
      <c r="E100" s="53">
        <v>1</v>
      </c>
      <c r="F100" s="53">
        <v>4</v>
      </c>
      <c r="G100" s="53">
        <v>2</v>
      </c>
      <c r="H100" s="34">
        <v>4</v>
      </c>
    </row>
    <row r="101" spans="1:8" x14ac:dyDescent="0.2">
      <c r="A101" s="6" t="s">
        <v>11</v>
      </c>
      <c r="B101" s="47">
        <v>26</v>
      </c>
      <c r="C101" s="53">
        <v>1</v>
      </c>
      <c r="D101" s="53">
        <v>10</v>
      </c>
      <c r="E101" s="53">
        <v>10</v>
      </c>
      <c r="F101" s="53">
        <v>1</v>
      </c>
      <c r="G101" s="53">
        <v>1</v>
      </c>
      <c r="H101" s="34">
        <v>3</v>
      </c>
    </row>
    <row r="102" spans="1:8" x14ac:dyDescent="0.2">
      <c r="A102" s="6" t="s">
        <v>22</v>
      </c>
      <c r="B102" s="47">
        <v>3</v>
      </c>
      <c r="C102" s="53">
        <v>0</v>
      </c>
      <c r="D102" s="53">
        <v>0</v>
      </c>
      <c r="E102" s="53">
        <v>1</v>
      </c>
      <c r="F102" s="53">
        <v>1</v>
      </c>
      <c r="G102" s="53">
        <v>1</v>
      </c>
      <c r="H102" s="34">
        <v>0</v>
      </c>
    </row>
    <row r="103" spans="1:8" x14ac:dyDescent="0.2">
      <c r="A103" s="6" t="s">
        <v>81</v>
      </c>
      <c r="B103" s="47">
        <v>15</v>
      </c>
      <c r="C103" s="53">
        <v>0</v>
      </c>
      <c r="D103" s="53">
        <v>2</v>
      </c>
      <c r="E103" s="53">
        <v>0</v>
      </c>
      <c r="F103" s="53">
        <v>7</v>
      </c>
      <c r="G103" s="53">
        <v>5</v>
      </c>
      <c r="H103" s="34">
        <v>1</v>
      </c>
    </row>
    <row r="104" spans="1:8" x14ac:dyDescent="0.2">
      <c r="A104" s="6" t="s">
        <v>82</v>
      </c>
      <c r="B104" s="47">
        <v>9</v>
      </c>
      <c r="C104" s="53">
        <v>0</v>
      </c>
      <c r="D104" s="53">
        <v>0</v>
      </c>
      <c r="E104" s="53">
        <v>2</v>
      </c>
      <c r="F104" s="53">
        <v>5</v>
      </c>
      <c r="G104" s="53">
        <v>1</v>
      </c>
      <c r="H104" s="34">
        <v>1</v>
      </c>
    </row>
    <row r="105" spans="1:8" x14ac:dyDescent="0.2">
      <c r="A105" s="6" t="s">
        <v>83</v>
      </c>
      <c r="B105" s="47">
        <v>1</v>
      </c>
      <c r="C105" s="53">
        <v>0</v>
      </c>
      <c r="D105" s="53">
        <v>0</v>
      </c>
      <c r="E105" s="53">
        <v>0</v>
      </c>
      <c r="F105" s="53">
        <v>1</v>
      </c>
      <c r="G105" s="53">
        <v>0</v>
      </c>
      <c r="H105" s="34">
        <v>0</v>
      </c>
    </row>
    <row r="106" spans="1:8" x14ac:dyDescent="0.2">
      <c r="A106" s="6" t="s">
        <v>84</v>
      </c>
      <c r="B106" s="47">
        <v>0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34">
        <v>0</v>
      </c>
    </row>
    <row r="107" spans="1:8" x14ac:dyDescent="0.2">
      <c r="A107" s="6" t="s">
        <v>85</v>
      </c>
      <c r="B107" s="47">
        <v>2</v>
      </c>
      <c r="C107" s="53">
        <v>0</v>
      </c>
      <c r="D107" s="53">
        <v>0</v>
      </c>
      <c r="E107" s="53">
        <v>0</v>
      </c>
      <c r="F107" s="53">
        <v>1</v>
      </c>
      <c r="G107" s="53">
        <v>1</v>
      </c>
      <c r="H107" s="34">
        <v>0</v>
      </c>
    </row>
    <row r="108" spans="1:8" x14ac:dyDescent="0.2">
      <c r="A108" s="6" t="s">
        <v>86</v>
      </c>
      <c r="B108" s="47">
        <v>1</v>
      </c>
      <c r="C108" s="53">
        <v>0</v>
      </c>
      <c r="D108" s="53">
        <v>0</v>
      </c>
      <c r="E108" s="53">
        <v>0</v>
      </c>
      <c r="F108" s="53">
        <v>0</v>
      </c>
      <c r="G108" s="53">
        <v>1</v>
      </c>
      <c r="H108" s="34">
        <v>0</v>
      </c>
    </row>
    <row r="109" spans="1:8" x14ac:dyDescent="0.2">
      <c r="A109" s="6" t="s">
        <v>90</v>
      </c>
      <c r="B109" s="47">
        <v>4</v>
      </c>
      <c r="C109" s="53">
        <v>0</v>
      </c>
      <c r="D109" s="53">
        <v>1</v>
      </c>
      <c r="E109" s="53">
        <v>0</v>
      </c>
      <c r="F109" s="53">
        <v>1</v>
      </c>
      <c r="G109" s="53">
        <v>1</v>
      </c>
      <c r="H109" s="34">
        <v>1</v>
      </c>
    </row>
    <row r="110" spans="1:8" x14ac:dyDescent="0.2">
      <c r="A110" s="5" t="str">
        <f>VLOOKUP("&lt;Zeilentitel_12&gt;",Uebersetzungen!$B$3:$E$85,Uebersetzungen!$B$2+1,FALSE)</f>
        <v>Region Viamala</v>
      </c>
      <c r="B110" s="49">
        <v>54</v>
      </c>
      <c r="C110" s="55">
        <v>1</v>
      </c>
      <c r="D110" s="55">
        <v>5</v>
      </c>
      <c r="E110" s="55">
        <v>15</v>
      </c>
      <c r="F110" s="55">
        <v>12</v>
      </c>
      <c r="G110" s="55">
        <v>13</v>
      </c>
      <c r="H110" s="33">
        <v>8</v>
      </c>
    </row>
    <row r="111" spans="1:8" x14ac:dyDescent="0.2">
      <c r="A111" s="6" t="s">
        <v>12</v>
      </c>
      <c r="B111" s="47">
        <v>0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34">
        <v>0</v>
      </c>
    </row>
    <row r="112" spans="1:8" x14ac:dyDescent="0.2">
      <c r="A112" s="6" t="s">
        <v>13</v>
      </c>
      <c r="B112" s="47">
        <v>2</v>
      </c>
      <c r="C112" s="53">
        <v>0</v>
      </c>
      <c r="D112" s="53">
        <v>0</v>
      </c>
      <c r="E112" s="53">
        <v>0</v>
      </c>
      <c r="F112" s="53">
        <v>0</v>
      </c>
      <c r="G112" s="53">
        <v>1</v>
      </c>
      <c r="H112" s="34">
        <v>1</v>
      </c>
    </row>
    <row r="113" spans="1:8" x14ac:dyDescent="0.2">
      <c r="A113" s="6" t="s">
        <v>14</v>
      </c>
      <c r="B113" s="47">
        <v>5</v>
      </c>
      <c r="C113" s="53">
        <v>0</v>
      </c>
      <c r="D113" s="53">
        <v>0</v>
      </c>
      <c r="E113" s="53">
        <v>0</v>
      </c>
      <c r="F113" s="53">
        <v>3</v>
      </c>
      <c r="G113" s="53">
        <v>2</v>
      </c>
      <c r="H113" s="34">
        <v>0</v>
      </c>
    </row>
    <row r="114" spans="1:8" x14ac:dyDescent="0.2">
      <c r="A114" s="6" t="s">
        <v>15</v>
      </c>
      <c r="B114" s="47">
        <v>2</v>
      </c>
      <c r="C114" s="53">
        <v>0</v>
      </c>
      <c r="D114" s="53">
        <v>0</v>
      </c>
      <c r="E114" s="53">
        <v>0</v>
      </c>
      <c r="F114" s="53">
        <v>0</v>
      </c>
      <c r="G114" s="53">
        <v>2</v>
      </c>
      <c r="H114" s="34">
        <v>0</v>
      </c>
    </row>
    <row r="115" spans="1:8" x14ac:dyDescent="0.2">
      <c r="A115" s="6" t="s">
        <v>16</v>
      </c>
      <c r="B115" s="47">
        <v>23</v>
      </c>
      <c r="C115" s="53">
        <v>1</v>
      </c>
      <c r="D115" s="53">
        <v>0</v>
      </c>
      <c r="E115" s="53">
        <v>12</v>
      </c>
      <c r="F115" s="53">
        <v>7</v>
      </c>
      <c r="G115" s="53">
        <v>1</v>
      </c>
      <c r="H115" s="34">
        <v>2</v>
      </c>
    </row>
    <row r="116" spans="1:8" x14ac:dyDescent="0.2">
      <c r="A116" s="6" t="s">
        <v>17</v>
      </c>
      <c r="B116" s="47">
        <v>1</v>
      </c>
      <c r="C116" s="53">
        <v>0</v>
      </c>
      <c r="D116" s="53">
        <v>0</v>
      </c>
      <c r="E116" s="53">
        <v>1</v>
      </c>
      <c r="F116" s="53">
        <v>0</v>
      </c>
      <c r="G116" s="53">
        <v>0</v>
      </c>
      <c r="H116" s="34">
        <v>0</v>
      </c>
    </row>
    <row r="117" spans="1:8" x14ac:dyDescent="0.2">
      <c r="A117" s="6" t="s">
        <v>18</v>
      </c>
      <c r="B117" s="47">
        <v>3</v>
      </c>
      <c r="C117" s="53">
        <v>0</v>
      </c>
      <c r="D117" s="53">
        <v>3</v>
      </c>
      <c r="E117" s="53">
        <v>0</v>
      </c>
      <c r="F117" s="53">
        <v>0</v>
      </c>
      <c r="G117" s="53">
        <v>0</v>
      </c>
      <c r="H117" s="34">
        <v>0</v>
      </c>
    </row>
    <row r="118" spans="1:8" x14ac:dyDescent="0.2">
      <c r="A118" s="6" t="s">
        <v>19</v>
      </c>
      <c r="B118" s="47">
        <v>0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34">
        <v>0</v>
      </c>
    </row>
    <row r="119" spans="1:8" x14ac:dyDescent="0.2">
      <c r="A119" s="6" t="s">
        <v>20</v>
      </c>
      <c r="B119" s="47">
        <v>1</v>
      </c>
      <c r="C119" s="53">
        <v>0</v>
      </c>
      <c r="D119" s="53">
        <v>0</v>
      </c>
      <c r="E119" s="53">
        <v>1</v>
      </c>
      <c r="F119" s="53">
        <v>0</v>
      </c>
      <c r="G119" s="53">
        <v>0</v>
      </c>
      <c r="H119" s="34">
        <v>0</v>
      </c>
    </row>
    <row r="120" spans="1:8" x14ac:dyDescent="0.2">
      <c r="A120" s="6" t="s">
        <v>21</v>
      </c>
      <c r="B120" s="47">
        <v>0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34">
        <v>0</v>
      </c>
    </row>
    <row r="121" spans="1:8" x14ac:dyDescent="0.2">
      <c r="A121" s="6" t="s">
        <v>23</v>
      </c>
      <c r="B121" s="47">
        <v>7</v>
      </c>
      <c r="C121" s="53">
        <v>0</v>
      </c>
      <c r="D121" s="53">
        <v>1</v>
      </c>
      <c r="E121" s="53">
        <v>1</v>
      </c>
      <c r="F121" s="53">
        <v>0</v>
      </c>
      <c r="G121" s="53">
        <v>3</v>
      </c>
      <c r="H121" s="34">
        <v>2</v>
      </c>
    </row>
    <row r="122" spans="1:8" x14ac:dyDescent="0.2">
      <c r="A122" s="6" t="s">
        <v>24</v>
      </c>
      <c r="B122" s="47">
        <v>0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34">
        <v>0</v>
      </c>
    </row>
    <row r="123" spans="1:8" x14ac:dyDescent="0.2">
      <c r="A123" s="6" t="s">
        <v>25</v>
      </c>
      <c r="B123" s="47">
        <v>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34">
        <v>0</v>
      </c>
    </row>
    <row r="124" spans="1:8" x14ac:dyDescent="0.2">
      <c r="A124" s="6" t="s">
        <v>26</v>
      </c>
      <c r="B124" s="47">
        <v>3</v>
      </c>
      <c r="C124" s="53">
        <v>0</v>
      </c>
      <c r="D124" s="53">
        <v>0</v>
      </c>
      <c r="E124" s="53">
        <v>0</v>
      </c>
      <c r="F124" s="53">
        <v>0</v>
      </c>
      <c r="G124" s="53">
        <v>1</v>
      </c>
      <c r="H124" s="34">
        <v>2</v>
      </c>
    </row>
    <row r="125" spans="1:8" x14ac:dyDescent="0.2">
      <c r="A125" s="6" t="s">
        <v>27</v>
      </c>
      <c r="B125" s="47">
        <v>1</v>
      </c>
      <c r="C125" s="53">
        <v>0</v>
      </c>
      <c r="D125" s="53">
        <v>0</v>
      </c>
      <c r="E125" s="53">
        <v>0</v>
      </c>
      <c r="F125" s="53">
        <v>0</v>
      </c>
      <c r="G125" s="53">
        <v>1</v>
      </c>
      <c r="H125" s="34">
        <v>0</v>
      </c>
    </row>
    <row r="126" spans="1:8" x14ac:dyDescent="0.2">
      <c r="A126" s="6" t="s">
        <v>28</v>
      </c>
      <c r="B126" s="47">
        <v>3</v>
      </c>
      <c r="C126" s="53">
        <v>0</v>
      </c>
      <c r="D126" s="53">
        <v>0</v>
      </c>
      <c r="E126" s="53">
        <v>0</v>
      </c>
      <c r="F126" s="53">
        <v>2</v>
      </c>
      <c r="G126" s="53">
        <v>1</v>
      </c>
      <c r="H126" s="34">
        <v>0</v>
      </c>
    </row>
    <row r="127" spans="1:8" x14ac:dyDescent="0.2">
      <c r="A127" s="6" t="s">
        <v>29</v>
      </c>
      <c r="B127" s="47">
        <v>0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34">
        <v>0</v>
      </c>
    </row>
    <row r="128" spans="1:8" x14ac:dyDescent="0.2">
      <c r="A128" s="6" t="s">
        <v>92</v>
      </c>
      <c r="B128" s="47">
        <v>0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34">
        <v>0</v>
      </c>
    </row>
    <row r="129" spans="1:8" x14ac:dyDescent="0.2">
      <c r="A129" s="6" t="s">
        <v>101</v>
      </c>
      <c r="B129" s="47">
        <v>3</v>
      </c>
      <c r="C129" s="53">
        <v>0</v>
      </c>
      <c r="D129" s="53">
        <v>1</v>
      </c>
      <c r="E129" s="53">
        <v>0</v>
      </c>
      <c r="F129" s="53">
        <v>0</v>
      </c>
      <c r="G129" s="53">
        <v>1</v>
      </c>
      <c r="H129" s="34">
        <v>1</v>
      </c>
    </row>
    <row r="130" spans="1:8" x14ac:dyDescent="0.2">
      <c r="A130" s="6"/>
      <c r="B130" s="50"/>
      <c r="C130" s="56"/>
      <c r="D130" s="56"/>
      <c r="E130" s="56"/>
      <c r="F130" s="56"/>
      <c r="G130" s="56"/>
      <c r="H130" s="35"/>
    </row>
    <row r="131" spans="1:8" x14ac:dyDescent="0.2">
      <c r="A131" s="41" t="str">
        <f>VLOOKUP("&lt;Zeilentitel_1&gt;",Uebersetzungen!$B$3:$E$85,Uebersetzungen!$B$2+1,FALSE)</f>
        <v>GRAUBÜNDEN</v>
      </c>
      <c r="B131" s="51">
        <v>1078</v>
      </c>
      <c r="C131" s="57">
        <v>242</v>
      </c>
      <c r="D131" s="57">
        <v>192</v>
      </c>
      <c r="E131" s="57">
        <v>252</v>
      </c>
      <c r="F131" s="57">
        <v>195</v>
      </c>
      <c r="G131" s="57">
        <v>121</v>
      </c>
      <c r="H131" s="36">
        <v>76</v>
      </c>
    </row>
    <row r="132" spans="1:8" x14ac:dyDescent="0.2">
      <c r="A132" s="42" t="str">
        <f>VLOOKUP("&lt;Zeilentitel_2&gt;",Uebersetzungen!$B$3:$E$85,Uebersetzungen!$B$2+1,FALSE)</f>
        <v>Region Albula</v>
      </c>
      <c r="B132" s="47">
        <v>30</v>
      </c>
      <c r="C132" s="53">
        <v>1</v>
      </c>
      <c r="D132" s="53">
        <v>4</v>
      </c>
      <c r="E132" s="53">
        <v>8</v>
      </c>
      <c r="F132" s="53">
        <v>9</v>
      </c>
      <c r="G132" s="53">
        <v>4</v>
      </c>
      <c r="H132" s="34">
        <v>4</v>
      </c>
    </row>
    <row r="133" spans="1:8" x14ac:dyDescent="0.2">
      <c r="A133" s="42" t="str">
        <f>VLOOKUP("&lt;Zeilentitel_3&gt;",Uebersetzungen!$B$3:$E$85,Uebersetzungen!$B$2+1,FALSE)</f>
        <v>Region Bernina</v>
      </c>
      <c r="B133" s="47">
        <v>2</v>
      </c>
      <c r="C133" s="53">
        <v>0</v>
      </c>
      <c r="D133" s="53">
        <v>0</v>
      </c>
      <c r="E133" s="53">
        <v>0</v>
      </c>
      <c r="F133" s="53">
        <v>1</v>
      </c>
      <c r="G133" s="53">
        <v>1</v>
      </c>
      <c r="H133" s="34">
        <v>0</v>
      </c>
    </row>
    <row r="134" spans="1:8" x14ac:dyDescent="0.2">
      <c r="A134" s="42" t="str">
        <f>VLOOKUP("&lt;Zeilentitel_4&gt;",Uebersetzungen!$B$3:$E$85,Uebersetzungen!$B$2+1,FALSE)</f>
        <v>Region Engiadina Bassa/Val Müstair</v>
      </c>
      <c r="B134" s="47">
        <v>25</v>
      </c>
      <c r="C134" s="53">
        <v>0</v>
      </c>
      <c r="D134" s="53">
        <v>4</v>
      </c>
      <c r="E134" s="53">
        <v>4</v>
      </c>
      <c r="F134" s="53">
        <v>5</v>
      </c>
      <c r="G134" s="53">
        <v>6</v>
      </c>
      <c r="H134" s="34">
        <v>6</v>
      </c>
    </row>
    <row r="135" spans="1:8" x14ac:dyDescent="0.2">
      <c r="A135" s="42" t="str">
        <f>VLOOKUP("&lt;Zeilentitel_5&gt;",Uebersetzungen!$B$3:$E$85,Uebersetzungen!$B$2+1,FALSE)</f>
        <v>Region Imboden</v>
      </c>
      <c r="B135" s="47">
        <v>96</v>
      </c>
      <c r="C135" s="53">
        <v>19</v>
      </c>
      <c r="D135" s="53">
        <v>18</v>
      </c>
      <c r="E135" s="53">
        <v>18</v>
      </c>
      <c r="F135" s="53">
        <v>14</v>
      </c>
      <c r="G135" s="53">
        <v>12</v>
      </c>
      <c r="H135" s="34">
        <v>15</v>
      </c>
    </row>
    <row r="136" spans="1:8" x14ac:dyDescent="0.2">
      <c r="A136" s="42" t="str">
        <f>VLOOKUP("&lt;Zeilentitel_6&gt;",Uebersetzungen!$B$3:$E$85,Uebersetzungen!$B$2+1,FALSE)</f>
        <v>Region Landquart</v>
      </c>
      <c r="B136" s="47">
        <v>152</v>
      </c>
      <c r="C136" s="53">
        <v>10</v>
      </c>
      <c r="D136" s="53">
        <v>33</v>
      </c>
      <c r="E136" s="53">
        <v>44</v>
      </c>
      <c r="F136" s="53">
        <v>45</v>
      </c>
      <c r="G136" s="53">
        <v>17</v>
      </c>
      <c r="H136" s="34">
        <v>3</v>
      </c>
    </row>
    <row r="137" spans="1:8" x14ac:dyDescent="0.2">
      <c r="A137" s="42" t="str">
        <f>VLOOKUP("&lt;Zeilentitel_7&gt;",Uebersetzungen!$B$3:$E$85,Uebersetzungen!$B$2+1,FALSE)</f>
        <v>Region Maloja</v>
      </c>
      <c r="B137" s="47">
        <v>193</v>
      </c>
      <c r="C137" s="53">
        <v>158</v>
      </c>
      <c r="D137" s="53">
        <v>6</v>
      </c>
      <c r="E137" s="53">
        <v>7</v>
      </c>
      <c r="F137" s="53">
        <v>13</v>
      </c>
      <c r="G137" s="53">
        <v>4</v>
      </c>
      <c r="H137" s="34">
        <v>5</v>
      </c>
    </row>
    <row r="138" spans="1:8" x14ac:dyDescent="0.2">
      <c r="A138" s="42" t="str">
        <f>VLOOKUP("&lt;Zeilentitel_8&gt;",Uebersetzungen!$B$3:$E$85,Uebersetzungen!$B$2+1,FALSE)</f>
        <v>Region Moesa</v>
      </c>
      <c r="B138" s="47">
        <v>55</v>
      </c>
      <c r="C138" s="53">
        <v>1</v>
      </c>
      <c r="D138" s="53">
        <v>21</v>
      </c>
      <c r="E138" s="53">
        <v>11</v>
      </c>
      <c r="F138" s="53">
        <v>11</v>
      </c>
      <c r="G138" s="53">
        <v>8</v>
      </c>
      <c r="H138" s="34">
        <v>3</v>
      </c>
    </row>
    <row r="139" spans="1:8" x14ac:dyDescent="0.2">
      <c r="A139" s="42" t="str">
        <f>VLOOKUP("&lt;Zeilentitel_9&gt;",Uebersetzungen!$B$3:$E$85,Uebersetzungen!$B$2+1,FALSE)</f>
        <v>Region Plessur</v>
      </c>
      <c r="B139" s="47">
        <v>170</v>
      </c>
      <c r="C139" s="53">
        <v>28</v>
      </c>
      <c r="D139" s="53">
        <v>55</v>
      </c>
      <c r="E139" s="53">
        <v>46</v>
      </c>
      <c r="F139" s="53">
        <v>31</v>
      </c>
      <c r="G139" s="53">
        <v>8</v>
      </c>
      <c r="H139" s="34">
        <v>2</v>
      </c>
    </row>
    <row r="140" spans="1:8" x14ac:dyDescent="0.2">
      <c r="A140" s="42" t="str">
        <f>VLOOKUP("&lt;Zeilentitel_10&gt;",Uebersetzungen!$B$3:$E$85,Uebersetzungen!$B$2+1,FALSE)</f>
        <v>Region Prättigau/Davos</v>
      </c>
      <c r="B140" s="47">
        <v>112</v>
      </c>
      <c r="C140" s="53">
        <v>0</v>
      </c>
      <c r="D140" s="53">
        <v>10</v>
      </c>
      <c r="E140" s="53">
        <v>38</v>
      </c>
      <c r="F140" s="53">
        <v>24</v>
      </c>
      <c r="G140" s="53">
        <v>29</v>
      </c>
      <c r="H140" s="34">
        <v>11</v>
      </c>
    </row>
    <row r="141" spans="1:8" x14ac:dyDescent="0.2">
      <c r="A141" s="42" t="str">
        <f>VLOOKUP("&lt;Zeilentitel_11&gt;",Uebersetzungen!$B$3:$E$85,Uebersetzungen!$B$2+1,FALSE)</f>
        <v>Region Surselva</v>
      </c>
      <c r="B141" s="47">
        <v>189</v>
      </c>
      <c r="C141" s="53">
        <v>24</v>
      </c>
      <c r="D141" s="53">
        <v>36</v>
      </c>
      <c r="E141" s="53">
        <v>61</v>
      </c>
      <c r="F141" s="53">
        <v>30</v>
      </c>
      <c r="G141" s="53">
        <v>19</v>
      </c>
      <c r="H141" s="34">
        <v>19</v>
      </c>
    </row>
    <row r="142" spans="1:8" ht="13.5" thickBot="1" x14ac:dyDescent="0.25">
      <c r="A142" s="43" t="str">
        <f>VLOOKUP("&lt;Zeilentitel_12&gt;",Uebersetzungen!$B$3:$E$85,Uebersetzungen!$B$2+1,FALSE)</f>
        <v>Region Viamala</v>
      </c>
      <c r="B142" s="52">
        <v>54</v>
      </c>
      <c r="C142" s="58">
        <v>1</v>
      </c>
      <c r="D142" s="58">
        <v>5</v>
      </c>
      <c r="E142" s="58">
        <v>15</v>
      </c>
      <c r="F142" s="58">
        <v>12</v>
      </c>
      <c r="G142" s="58">
        <v>13</v>
      </c>
      <c r="H142" s="37">
        <v>8</v>
      </c>
    </row>
    <row r="143" spans="1:8" x14ac:dyDescent="0.2">
      <c r="A143" s="10"/>
      <c r="B143" s="9"/>
      <c r="C143" s="9"/>
      <c r="D143" s="9"/>
      <c r="E143" s="9"/>
      <c r="F143" s="9"/>
      <c r="G143" s="9"/>
      <c r="H143" s="9"/>
    </row>
    <row r="144" spans="1:8" x14ac:dyDescent="0.2">
      <c r="A144" s="4" t="str">
        <f>VLOOKUP("&lt;Quelle_1&gt;",Uebersetzungen!$B$3:$E$38,Uebersetzungen!$B$2+1,FALSE)</f>
        <v>Quelle: BFS (Bau- und Wohnbaustatistik)</v>
      </c>
    </row>
    <row r="145" spans="1:1" x14ac:dyDescent="0.2">
      <c r="A145" s="7" t="str">
        <f>VLOOKUP("&lt;Aktualisierung&gt;",Uebersetzungen!$B$3:$E$38,Uebersetzungen!$B$2+1,FALSE)</f>
        <v>Letztmals aktualisiert am: 17.07.2024</v>
      </c>
    </row>
  </sheetData>
  <sheetProtection sheet="1" objects="1" scenarios="1"/>
  <mergeCells count="2">
    <mergeCell ref="A10:H10"/>
    <mergeCell ref="B14:H14"/>
  </mergeCells>
  <pageMargins left="0.7" right="0.7" top="0.78740157499999996" bottom="0.78740157499999996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3</xdr:col>
                    <xdr:colOff>257175</xdr:colOff>
                    <xdr:row>1</xdr:row>
                    <xdr:rowOff>123825</xdr:rowOff>
                  </from>
                  <to>
                    <xdr:col>3</xdr:col>
                    <xdr:colOff>1247775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3</xdr:col>
                    <xdr:colOff>257175</xdr:colOff>
                    <xdr:row>2</xdr:row>
                    <xdr:rowOff>142875</xdr:rowOff>
                  </from>
                  <to>
                    <xdr:col>4</xdr:col>
                    <xdr:colOff>152400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3</xdr:col>
                    <xdr:colOff>257175</xdr:colOff>
                    <xdr:row>3</xdr:row>
                    <xdr:rowOff>152400</xdr:rowOff>
                  </from>
                  <to>
                    <xdr:col>3</xdr:col>
                    <xdr:colOff>1247775</xdr:colOff>
                    <xdr:row>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5"/>
  <sheetViews>
    <sheetView zoomScaleNormal="100" workbookViewId="0"/>
  </sheetViews>
  <sheetFormatPr baseColWidth="10" defaultRowHeight="12.75" x14ac:dyDescent="0.2"/>
  <cols>
    <col min="1" max="1" width="37.140625" style="7" customWidth="1"/>
    <col min="2" max="8" width="21.5703125" style="7" customWidth="1"/>
    <col min="9" max="16384" width="11.42578125" style="7"/>
  </cols>
  <sheetData>
    <row r="1" spans="1:8" s="1" customFormat="1" x14ac:dyDescent="0.2"/>
    <row r="2" spans="1:8" s="1" customFormat="1" x14ac:dyDescent="0.2">
      <c r="B2" s="8"/>
      <c r="C2" s="8"/>
      <c r="D2" s="8"/>
      <c r="E2" s="8"/>
      <c r="F2" s="8"/>
      <c r="G2" s="8"/>
      <c r="H2" s="8"/>
    </row>
    <row r="3" spans="1:8" s="1" customFormat="1" x14ac:dyDescent="0.2">
      <c r="B3" s="8"/>
      <c r="C3" s="8"/>
      <c r="D3" s="8"/>
      <c r="E3" s="8"/>
      <c r="F3" s="8"/>
      <c r="G3" s="8"/>
      <c r="H3" s="8"/>
    </row>
    <row r="4" spans="1:8" s="1" customFormat="1" x14ac:dyDescent="0.2">
      <c r="B4" s="8"/>
      <c r="C4" s="8"/>
      <c r="D4" s="8"/>
      <c r="E4" s="8"/>
      <c r="F4" s="8"/>
      <c r="G4" s="8"/>
      <c r="H4" s="8"/>
    </row>
    <row r="5" spans="1:8" s="2" customFormat="1" x14ac:dyDescent="0.2"/>
    <row r="6" spans="1:8" s="1" customFormat="1" ht="6" customHeight="1" x14ac:dyDescent="0.2">
      <c r="A6" s="2"/>
      <c r="B6" s="2"/>
      <c r="C6" s="2"/>
      <c r="D6" s="2"/>
      <c r="E6" s="2"/>
      <c r="F6" s="2"/>
      <c r="G6" s="2"/>
      <c r="H6" s="2"/>
    </row>
    <row r="7" spans="1:8" s="1" customFormat="1" ht="6" customHeight="1" x14ac:dyDescent="0.2">
      <c r="A7" s="2"/>
      <c r="B7" s="2"/>
      <c r="C7" s="2"/>
      <c r="D7" s="2"/>
      <c r="E7" s="2"/>
      <c r="F7" s="2"/>
      <c r="G7" s="2"/>
      <c r="H7" s="2"/>
    </row>
    <row r="8" spans="1:8" s="2" customFormat="1" ht="15.75" customHeight="1" x14ac:dyDescent="0.2">
      <c r="A8" s="39" t="str">
        <f>VLOOKUP("&lt;Fachbereich&gt;",Uebersetzungen!$B$3:$E$85,Uebersetzungen!$B$2+1,FALSE)</f>
        <v>Daten &amp; Statistik</v>
      </c>
      <c r="B8" s="3"/>
      <c r="C8" s="3"/>
      <c r="D8" s="3"/>
      <c r="E8" s="3"/>
      <c r="F8" s="3"/>
      <c r="G8" s="3"/>
      <c r="H8" s="3"/>
    </row>
    <row r="9" spans="1:8" s="2" customFormat="1" ht="15.75" customHeight="1" x14ac:dyDescent="0.2">
      <c r="B9" s="3"/>
      <c r="C9" s="3"/>
      <c r="D9" s="3"/>
      <c r="E9" s="3"/>
      <c r="F9" s="3"/>
      <c r="G9" s="3"/>
      <c r="H9" s="3"/>
    </row>
    <row r="10" spans="1:8" s="2" customFormat="1" ht="15.75" customHeight="1" x14ac:dyDescent="0.25">
      <c r="A10" s="62" t="str">
        <f>VLOOKUP("&lt;Titel&gt;",Uebersetzungen!$B$3:$E$33,Uebersetzungen!$B$2+1,FALSE)</f>
        <v>Neu erstellte Wohnungen nach Zimmerzahl</v>
      </c>
      <c r="B10" s="63"/>
      <c r="C10" s="63"/>
      <c r="D10" s="63"/>
      <c r="E10" s="63"/>
      <c r="F10" s="63"/>
      <c r="G10" s="63"/>
      <c r="H10" s="63"/>
    </row>
    <row r="11" spans="1:8" s="4" customFormat="1" x14ac:dyDescent="0.2">
      <c r="A11" s="24" t="str">
        <f>VLOOKUP("&lt;UTitel&gt;",Uebersetzungen!$B$3:$E$85,Uebersetzungen!$B$2+1,FALSE)</f>
        <v>(Gemeindestand 2023: 101 Gemeinden)</v>
      </c>
      <c r="B11" s="25"/>
      <c r="C11" s="25"/>
      <c r="D11" s="25"/>
      <c r="E11" s="25"/>
      <c r="F11" s="25"/>
      <c r="G11" s="25"/>
      <c r="H11" s="26"/>
    </row>
    <row r="12" spans="1:8" s="4" customFormat="1" x14ac:dyDescent="0.2">
      <c r="A12" s="24"/>
      <c r="B12" s="25"/>
      <c r="C12" s="25"/>
      <c r="D12" s="25"/>
      <c r="E12" s="25"/>
      <c r="F12" s="25"/>
      <c r="G12" s="25"/>
      <c r="H12" s="26"/>
    </row>
    <row r="13" spans="1:8" s="4" customFormat="1" ht="13.5" thickBot="1" x14ac:dyDescent="0.25">
      <c r="A13" s="24"/>
      <c r="B13" s="25"/>
      <c r="C13" s="25"/>
      <c r="D13" s="25"/>
      <c r="E13" s="25"/>
      <c r="F13" s="25"/>
      <c r="G13" s="25"/>
      <c r="H13" s="26"/>
    </row>
    <row r="14" spans="1:8" s="4" customFormat="1" ht="18.75" thickBot="1" x14ac:dyDescent="0.25">
      <c r="A14" s="24"/>
      <c r="B14" s="64">
        <v>2020</v>
      </c>
      <c r="C14" s="65"/>
      <c r="D14" s="65"/>
      <c r="E14" s="65"/>
      <c r="F14" s="65"/>
      <c r="G14" s="65"/>
      <c r="H14" s="66"/>
    </row>
    <row r="15" spans="1:8" s="28" customFormat="1" ht="42" customHeight="1" x14ac:dyDescent="0.2">
      <c r="A15" s="46"/>
      <c r="B15" s="59" t="str">
        <f>VLOOKUP("&lt;SpaltenTitel_1&gt;",Uebersetzungen!$B$3:$E$31,Uebersetzungen!$B$2+1,FALSE)</f>
        <v>Wohnungen - Total</v>
      </c>
      <c r="C15" s="60" t="str">
        <f>VLOOKUP("&lt;SpaltenTitel_2&gt;",Uebersetzungen!$B$3:$E$31,Uebersetzungen!$B$2+1,FALSE)</f>
        <v>1-Zimmer-Wohnung</v>
      </c>
      <c r="D15" s="60" t="str">
        <f>VLOOKUP("&lt;SpaltenTitel_3&gt;",Uebersetzungen!$B$3:$E$31,Uebersetzungen!$B$2+1,FALSE)</f>
        <v>2-Zimmer-Wohnung</v>
      </c>
      <c r="E15" s="60" t="str">
        <f>VLOOKUP("&lt;SpaltenTitel_4&gt;",Uebersetzungen!$B$3:$E$31,Uebersetzungen!$B$2+1,FALSE)</f>
        <v>3-Zimmer-Wohnung</v>
      </c>
      <c r="F15" s="60" t="str">
        <f>VLOOKUP("&lt;SpaltenTitel_5&gt;",Uebersetzungen!$B$3:$E$31,Uebersetzungen!$B$2+1,FALSE)</f>
        <v>4-Zimmer-Wohnung</v>
      </c>
      <c r="G15" s="60" t="str">
        <f>VLOOKUP("&lt;SpaltenTitel_6&gt;",Uebersetzungen!$B$3:$E$31,Uebersetzungen!$B$2+1,FALSE)</f>
        <v>5-Zimmer-Wohnung</v>
      </c>
      <c r="H15" s="61" t="str">
        <f>VLOOKUP("&lt;SpaltenTitel_7&gt;",Uebersetzungen!$B$3:$E$31,Uebersetzungen!$B$2+1,FALSE)</f>
        <v>6-Zimmer-Wohnung oder grösser</v>
      </c>
    </row>
    <row r="16" spans="1:8" x14ac:dyDescent="0.2">
      <c r="A16" s="44"/>
      <c r="B16" s="47"/>
      <c r="C16" s="53"/>
      <c r="D16" s="53"/>
      <c r="E16" s="53"/>
      <c r="F16" s="53"/>
      <c r="G16" s="53"/>
      <c r="H16" s="31"/>
    </row>
    <row r="17" spans="1:8" x14ac:dyDescent="0.2">
      <c r="A17" s="45" t="str">
        <f>VLOOKUP("&lt;Zeilentitel_1&gt;",Uebersetzungen!$B$3:$E$85,Uebersetzungen!$B$2+1,FALSE)</f>
        <v>GRAUBÜNDEN</v>
      </c>
      <c r="B17" s="48">
        <v>1250</v>
      </c>
      <c r="C17" s="54">
        <v>62</v>
      </c>
      <c r="D17" s="54">
        <v>229</v>
      </c>
      <c r="E17" s="54">
        <v>367</v>
      </c>
      <c r="F17" s="54">
        <v>366</v>
      </c>
      <c r="G17" s="54">
        <v>149</v>
      </c>
      <c r="H17" s="32">
        <v>77</v>
      </c>
    </row>
    <row r="18" spans="1:8" x14ac:dyDescent="0.2">
      <c r="A18" s="5" t="str">
        <f>VLOOKUP("&lt;Zeilentitel_2&gt;",Uebersetzungen!$B$3:$E$85,Uebersetzungen!$B$2+1,FALSE)</f>
        <v>Region Albula</v>
      </c>
      <c r="B18" s="49">
        <v>37</v>
      </c>
      <c r="C18" s="55">
        <v>3</v>
      </c>
      <c r="D18" s="55">
        <v>4</v>
      </c>
      <c r="E18" s="55">
        <v>9</v>
      </c>
      <c r="F18" s="55">
        <v>11</v>
      </c>
      <c r="G18" s="55">
        <v>6</v>
      </c>
      <c r="H18" s="33">
        <v>4</v>
      </c>
    </row>
    <row r="19" spans="1:8" x14ac:dyDescent="0.2">
      <c r="A19" s="6" t="s">
        <v>0</v>
      </c>
      <c r="B19" s="47">
        <v>26</v>
      </c>
      <c r="C19" s="53">
        <v>0</v>
      </c>
      <c r="D19" s="53">
        <v>4</v>
      </c>
      <c r="E19" s="53">
        <v>9</v>
      </c>
      <c r="F19" s="53">
        <v>10</v>
      </c>
      <c r="G19" s="53">
        <v>1</v>
      </c>
      <c r="H19" s="34">
        <v>2</v>
      </c>
    </row>
    <row r="20" spans="1:8" x14ac:dyDescent="0.2">
      <c r="A20" s="6" t="s">
        <v>1</v>
      </c>
      <c r="B20" s="47">
        <v>4</v>
      </c>
      <c r="C20" s="53">
        <v>0</v>
      </c>
      <c r="D20" s="53">
        <v>0</v>
      </c>
      <c r="E20" s="53">
        <v>0</v>
      </c>
      <c r="F20" s="53">
        <v>0</v>
      </c>
      <c r="G20" s="53">
        <v>3</v>
      </c>
      <c r="H20" s="34">
        <v>1</v>
      </c>
    </row>
    <row r="21" spans="1:8" x14ac:dyDescent="0.2">
      <c r="A21" s="6" t="s">
        <v>94</v>
      </c>
      <c r="B21" s="47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34">
        <v>0</v>
      </c>
    </row>
    <row r="22" spans="1:8" x14ac:dyDescent="0.2">
      <c r="A22" s="6" t="s">
        <v>2</v>
      </c>
      <c r="B22" s="47">
        <v>2</v>
      </c>
      <c r="C22" s="53">
        <v>1</v>
      </c>
      <c r="D22" s="53">
        <v>0</v>
      </c>
      <c r="E22" s="53">
        <v>0</v>
      </c>
      <c r="F22" s="53">
        <v>0</v>
      </c>
      <c r="G22" s="53">
        <v>1</v>
      </c>
      <c r="H22" s="34">
        <v>0</v>
      </c>
    </row>
    <row r="23" spans="1:8" x14ac:dyDescent="0.2">
      <c r="A23" s="6" t="s">
        <v>88</v>
      </c>
      <c r="B23" s="47">
        <v>5</v>
      </c>
      <c r="C23" s="53">
        <v>2</v>
      </c>
      <c r="D23" s="53">
        <v>0</v>
      </c>
      <c r="E23" s="53">
        <v>0</v>
      </c>
      <c r="F23" s="53">
        <v>1</v>
      </c>
      <c r="G23" s="53">
        <v>1</v>
      </c>
      <c r="H23" s="34">
        <v>1</v>
      </c>
    </row>
    <row r="24" spans="1:8" x14ac:dyDescent="0.2">
      <c r="A24" s="6" t="s">
        <v>91</v>
      </c>
      <c r="B24" s="47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34">
        <v>0</v>
      </c>
    </row>
    <row r="25" spans="1:8" x14ac:dyDescent="0.2">
      <c r="A25" s="5" t="str">
        <f>VLOOKUP("&lt;Zeilentitel_3&gt;",Uebersetzungen!$B$3:$E$85,Uebersetzungen!$B$2+1,FALSE)</f>
        <v>Region Bernina</v>
      </c>
      <c r="B25" s="49">
        <v>2</v>
      </c>
      <c r="C25" s="55">
        <v>0</v>
      </c>
      <c r="D25" s="55">
        <v>0</v>
      </c>
      <c r="E25" s="55">
        <v>0</v>
      </c>
      <c r="F25" s="55">
        <v>2</v>
      </c>
      <c r="G25" s="55">
        <v>0</v>
      </c>
      <c r="H25" s="33">
        <v>0</v>
      </c>
    </row>
    <row r="26" spans="1:8" x14ac:dyDescent="0.2">
      <c r="A26" s="6" t="s">
        <v>3</v>
      </c>
      <c r="B26" s="47">
        <v>2</v>
      </c>
      <c r="C26" s="53">
        <v>0</v>
      </c>
      <c r="D26" s="53">
        <v>0</v>
      </c>
      <c r="E26" s="53">
        <v>0</v>
      </c>
      <c r="F26" s="53">
        <v>2</v>
      </c>
      <c r="G26" s="53">
        <v>0</v>
      </c>
      <c r="H26" s="34">
        <v>0</v>
      </c>
    </row>
    <row r="27" spans="1:8" x14ac:dyDescent="0.2">
      <c r="A27" s="6" t="s">
        <v>4</v>
      </c>
      <c r="B27" s="47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34">
        <v>0</v>
      </c>
    </row>
    <row r="28" spans="1:8" x14ac:dyDescent="0.2">
      <c r="A28" s="5" t="str">
        <f>VLOOKUP("&lt;Zeilentitel_4&gt;",Uebersetzungen!$B$3:$E$85,Uebersetzungen!$B$2+1,FALSE)</f>
        <v>Region Engiadina Bassa/Val Müstair</v>
      </c>
      <c r="B28" s="49">
        <v>19</v>
      </c>
      <c r="C28" s="55">
        <v>1</v>
      </c>
      <c r="D28" s="55">
        <v>4</v>
      </c>
      <c r="E28" s="55">
        <v>2</v>
      </c>
      <c r="F28" s="55">
        <v>6</v>
      </c>
      <c r="G28" s="55">
        <v>3</v>
      </c>
      <c r="H28" s="33">
        <v>3</v>
      </c>
    </row>
    <row r="29" spans="1:8" x14ac:dyDescent="0.2">
      <c r="A29" s="6" t="s">
        <v>37</v>
      </c>
      <c r="B29" s="47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34">
        <v>0</v>
      </c>
    </row>
    <row r="30" spans="1:8" x14ac:dyDescent="0.2">
      <c r="A30" s="6" t="s">
        <v>38</v>
      </c>
      <c r="B30" s="47">
        <v>10</v>
      </c>
      <c r="C30" s="53">
        <v>1</v>
      </c>
      <c r="D30" s="53">
        <v>4</v>
      </c>
      <c r="E30" s="53">
        <v>2</v>
      </c>
      <c r="F30" s="53">
        <v>3</v>
      </c>
      <c r="G30" s="53">
        <v>0</v>
      </c>
      <c r="H30" s="34">
        <v>0</v>
      </c>
    </row>
    <row r="31" spans="1:8" x14ac:dyDescent="0.2">
      <c r="A31" s="6" t="s">
        <v>39</v>
      </c>
      <c r="B31" s="47">
        <v>4</v>
      </c>
      <c r="C31" s="53">
        <v>0</v>
      </c>
      <c r="D31" s="53">
        <v>0</v>
      </c>
      <c r="E31" s="53">
        <v>0</v>
      </c>
      <c r="F31" s="53">
        <v>0</v>
      </c>
      <c r="G31" s="53">
        <v>3</v>
      </c>
      <c r="H31" s="34">
        <v>1</v>
      </c>
    </row>
    <row r="32" spans="1:8" x14ac:dyDescent="0.2">
      <c r="A32" s="6" t="s">
        <v>40</v>
      </c>
      <c r="B32" s="47">
        <v>2</v>
      </c>
      <c r="C32" s="53">
        <v>0</v>
      </c>
      <c r="D32" s="53">
        <v>0</v>
      </c>
      <c r="E32" s="53">
        <v>0</v>
      </c>
      <c r="F32" s="53">
        <v>1</v>
      </c>
      <c r="G32" s="53">
        <v>0</v>
      </c>
      <c r="H32" s="34">
        <v>1</v>
      </c>
    </row>
    <row r="33" spans="1:8" x14ac:dyDescent="0.2">
      <c r="A33" s="6" t="s">
        <v>59</v>
      </c>
      <c r="B33" s="47">
        <v>3</v>
      </c>
      <c r="C33" s="53">
        <v>0</v>
      </c>
      <c r="D33" s="53">
        <v>0</v>
      </c>
      <c r="E33" s="53">
        <v>0</v>
      </c>
      <c r="F33" s="53">
        <v>2</v>
      </c>
      <c r="G33" s="53">
        <v>0</v>
      </c>
      <c r="H33" s="34">
        <v>1</v>
      </c>
    </row>
    <row r="34" spans="1:8" x14ac:dyDescent="0.2">
      <c r="A34" s="5" t="str">
        <f>VLOOKUP("&lt;Zeilentitel_5&gt;",Uebersetzungen!$B$3:$E$85,Uebersetzungen!$B$2+1,FALSE)</f>
        <v>Region Imboden</v>
      </c>
      <c r="B34" s="49">
        <v>41</v>
      </c>
      <c r="C34" s="55">
        <v>0</v>
      </c>
      <c r="D34" s="55">
        <v>4</v>
      </c>
      <c r="E34" s="55">
        <v>7</v>
      </c>
      <c r="F34" s="55">
        <v>10</v>
      </c>
      <c r="G34" s="55">
        <v>13</v>
      </c>
      <c r="H34" s="33">
        <v>7</v>
      </c>
    </row>
    <row r="35" spans="1:8" x14ac:dyDescent="0.2">
      <c r="A35" s="6" t="s">
        <v>30</v>
      </c>
      <c r="B35" s="47">
        <v>7</v>
      </c>
      <c r="C35" s="53">
        <v>0</v>
      </c>
      <c r="D35" s="53">
        <v>1</v>
      </c>
      <c r="E35" s="53">
        <v>3</v>
      </c>
      <c r="F35" s="53">
        <v>1</v>
      </c>
      <c r="G35" s="53">
        <v>0</v>
      </c>
      <c r="H35" s="34">
        <v>2</v>
      </c>
    </row>
    <row r="36" spans="1:8" x14ac:dyDescent="0.2">
      <c r="A36" s="6" t="s">
        <v>31</v>
      </c>
      <c r="B36" s="47">
        <v>13</v>
      </c>
      <c r="C36" s="53">
        <v>0</v>
      </c>
      <c r="D36" s="53">
        <v>1</v>
      </c>
      <c r="E36" s="53">
        <v>3</v>
      </c>
      <c r="F36" s="53">
        <v>3</v>
      </c>
      <c r="G36" s="53">
        <v>4</v>
      </c>
      <c r="H36" s="34">
        <v>2</v>
      </c>
    </row>
    <row r="37" spans="1:8" x14ac:dyDescent="0.2">
      <c r="A37" s="6" t="s">
        <v>32</v>
      </c>
      <c r="B37" s="47">
        <v>2</v>
      </c>
      <c r="C37" s="53">
        <v>0</v>
      </c>
      <c r="D37" s="53">
        <v>0</v>
      </c>
      <c r="E37" s="53">
        <v>0</v>
      </c>
      <c r="F37" s="53">
        <v>0</v>
      </c>
      <c r="G37" s="53">
        <v>2</v>
      </c>
      <c r="H37" s="34">
        <v>0</v>
      </c>
    </row>
    <row r="38" spans="1:8" x14ac:dyDescent="0.2">
      <c r="A38" s="6" t="s">
        <v>33</v>
      </c>
      <c r="B38" s="47">
        <v>9</v>
      </c>
      <c r="C38" s="53">
        <v>0</v>
      </c>
      <c r="D38" s="53">
        <v>2</v>
      </c>
      <c r="E38" s="53">
        <v>0</v>
      </c>
      <c r="F38" s="53">
        <v>4</v>
      </c>
      <c r="G38" s="53">
        <v>3</v>
      </c>
      <c r="H38" s="34">
        <v>0</v>
      </c>
    </row>
    <row r="39" spans="1:8" x14ac:dyDescent="0.2">
      <c r="A39" s="6" t="s">
        <v>34</v>
      </c>
      <c r="B39" s="47">
        <v>3</v>
      </c>
      <c r="C39" s="53">
        <v>0</v>
      </c>
      <c r="D39" s="53">
        <v>0</v>
      </c>
      <c r="E39" s="53">
        <v>0</v>
      </c>
      <c r="F39" s="53">
        <v>0</v>
      </c>
      <c r="G39" s="53">
        <v>1</v>
      </c>
      <c r="H39" s="34">
        <v>2</v>
      </c>
    </row>
    <row r="40" spans="1:8" x14ac:dyDescent="0.2">
      <c r="A40" s="6" t="s">
        <v>35</v>
      </c>
      <c r="B40" s="47">
        <v>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34">
        <v>1</v>
      </c>
    </row>
    <row r="41" spans="1:8" x14ac:dyDescent="0.2">
      <c r="A41" s="6" t="s">
        <v>36</v>
      </c>
      <c r="B41" s="47">
        <v>6</v>
      </c>
      <c r="C41" s="53">
        <v>0</v>
      </c>
      <c r="D41" s="53">
        <v>0</v>
      </c>
      <c r="E41" s="53">
        <v>1</v>
      </c>
      <c r="F41" s="53">
        <v>2</v>
      </c>
      <c r="G41" s="53">
        <v>3</v>
      </c>
      <c r="H41" s="34">
        <v>0</v>
      </c>
    </row>
    <row r="42" spans="1:8" x14ac:dyDescent="0.2">
      <c r="A42" s="5" t="str">
        <f>VLOOKUP("&lt;Zeilentitel_6&gt;",Uebersetzungen!$B$3:$E$85,Uebersetzungen!$B$2+1,FALSE)</f>
        <v>Region Landquart</v>
      </c>
      <c r="B42" s="49">
        <v>200</v>
      </c>
      <c r="C42" s="55">
        <v>8</v>
      </c>
      <c r="D42" s="55">
        <v>35</v>
      </c>
      <c r="E42" s="55">
        <v>55</v>
      </c>
      <c r="F42" s="55">
        <v>70</v>
      </c>
      <c r="G42" s="55">
        <v>22</v>
      </c>
      <c r="H42" s="33">
        <v>10</v>
      </c>
    </row>
    <row r="43" spans="1:8" x14ac:dyDescent="0.2">
      <c r="A43" s="6" t="s">
        <v>70</v>
      </c>
      <c r="B43" s="47">
        <v>8</v>
      </c>
      <c r="C43" s="53">
        <v>0</v>
      </c>
      <c r="D43" s="53">
        <v>0</v>
      </c>
      <c r="E43" s="53">
        <v>1</v>
      </c>
      <c r="F43" s="53">
        <v>5</v>
      </c>
      <c r="G43" s="53">
        <v>1</v>
      </c>
      <c r="H43" s="34">
        <v>1</v>
      </c>
    </row>
    <row r="44" spans="1:8" x14ac:dyDescent="0.2">
      <c r="A44" s="6" t="s">
        <v>71</v>
      </c>
      <c r="B44" s="47">
        <v>69</v>
      </c>
      <c r="C44" s="53">
        <v>5</v>
      </c>
      <c r="D44" s="53">
        <v>20</v>
      </c>
      <c r="E44" s="53">
        <v>22</v>
      </c>
      <c r="F44" s="53">
        <v>19</v>
      </c>
      <c r="G44" s="53">
        <v>1</v>
      </c>
      <c r="H44" s="34">
        <v>2</v>
      </c>
    </row>
    <row r="45" spans="1:8" x14ac:dyDescent="0.2">
      <c r="A45" s="6" t="s">
        <v>72</v>
      </c>
      <c r="B45" s="47">
        <v>32</v>
      </c>
      <c r="C45" s="53">
        <v>0</v>
      </c>
      <c r="D45" s="53">
        <v>7</v>
      </c>
      <c r="E45" s="53">
        <v>8</v>
      </c>
      <c r="F45" s="53">
        <v>13</v>
      </c>
      <c r="G45" s="53">
        <v>4</v>
      </c>
      <c r="H45" s="34">
        <v>0</v>
      </c>
    </row>
    <row r="46" spans="1:8" x14ac:dyDescent="0.2">
      <c r="A46" s="6" t="s">
        <v>73</v>
      </c>
      <c r="B46" s="47">
        <v>5</v>
      </c>
      <c r="C46" s="53">
        <v>0</v>
      </c>
      <c r="D46" s="53">
        <v>0</v>
      </c>
      <c r="E46" s="53">
        <v>1</v>
      </c>
      <c r="F46" s="53">
        <v>0</v>
      </c>
      <c r="G46" s="53">
        <v>1</v>
      </c>
      <c r="H46" s="34">
        <v>3</v>
      </c>
    </row>
    <row r="47" spans="1:8" x14ac:dyDescent="0.2">
      <c r="A47" s="6" t="s">
        <v>74</v>
      </c>
      <c r="B47" s="47">
        <v>14</v>
      </c>
      <c r="C47" s="53">
        <v>1</v>
      </c>
      <c r="D47" s="53">
        <v>2</v>
      </c>
      <c r="E47" s="53">
        <v>4</v>
      </c>
      <c r="F47" s="53">
        <v>5</v>
      </c>
      <c r="G47" s="53">
        <v>0</v>
      </c>
      <c r="H47" s="34">
        <v>2</v>
      </c>
    </row>
    <row r="48" spans="1:8" x14ac:dyDescent="0.2">
      <c r="A48" s="6" t="s">
        <v>75</v>
      </c>
      <c r="B48" s="47">
        <v>29</v>
      </c>
      <c r="C48" s="53">
        <v>1</v>
      </c>
      <c r="D48" s="53">
        <v>2</v>
      </c>
      <c r="E48" s="53">
        <v>12</v>
      </c>
      <c r="F48" s="53">
        <v>8</v>
      </c>
      <c r="G48" s="53">
        <v>5</v>
      </c>
      <c r="H48" s="34">
        <v>1</v>
      </c>
    </row>
    <row r="49" spans="1:8" x14ac:dyDescent="0.2">
      <c r="A49" s="6" t="s">
        <v>76</v>
      </c>
      <c r="B49" s="47">
        <v>22</v>
      </c>
      <c r="C49" s="53">
        <v>1</v>
      </c>
      <c r="D49" s="53">
        <v>3</v>
      </c>
      <c r="E49" s="53">
        <v>3</v>
      </c>
      <c r="F49" s="53">
        <v>10</v>
      </c>
      <c r="G49" s="53">
        <v>5</v>
      </c>
      <c r="H49" s="34">
        <v>0</v>
      </c>
    </row>
    <row r="50" spans="1:8" x14ac:dyDescent="0.2">
      <c r="A50" s="6" t="s">
        <v>77</v>
      </c>
      <c r="B50" s="47">
        <v>200</v>
      </c>
      <c r="C50" s="53">
        <v>8</v>
      </c>
      <c r="D50" s="53">
        <v>35</v>
      </c>
      <c r="E50" s="53">
        <v>55</v>
      </c>
      <c r="F50" s="53">
        <v>70</v>
      </c>
      <c r="G50" s="53">
        <v>22</v>
      </c>
      <c r="H50" s="34">
        <v>10</v>
      </c>
    </row>
    <row r="51" spans="1:8" x14ac:dyDescent="0.2">
      <c r="A51" s="5" t="str">
        <f>VLOOKUP("&lt;Zeilentitel_7&gt;",Uebersetzungen!$B$3:$E$85,Uebersetzungen!$B$2+1,FALSE)</f>
        <v>Region Maloja</v>
      </c>
      <c r="B51" s="49">
        <v>58</v>
      </c>
      <c r="C51" s="55">
        <v>4</v>
      </c>
      <c r="D51" s="55">
        <v>7</v>
      </c>
      <c r="E51" s="55">
        <v>14</v>
      </c>
      <c r="F51" s="55">
        <v>18</v>
      </c>
      <c r="G51" s="55">
        <v>7</v>
      </c>
      <c r="H51" s="33">
        <v>8</v>
      </c>
    </row>
    <row r="52" spans="1:8" x14ac:dyDescent="0.2">
      <c r="A52" s="6" t="s">
        <v>41</v>
      </c>
      <c r="B52" s="47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34">
        <v>0</v>
      </c>
    </row>
    <row r="53" spans="1:8" x14ac:dyDescent="0.2">
      <c r="A53" s="6" t="s">
        <v>42</v>
      </c>
      <c r="B53" s="47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34">
        <v>0</v>
      </c>
    </row>
    <row r="54" spans="1:8" x14ac:dyDescent="0.2">
      <c r="A54" s="6" t="s">
        <v>43</v>
      </c>
      <c r="B54" s="47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34">
        <v>0</v>
      </c>
    </row>
    <row r="55" spans="1:8" x14ac:dyDescent="0.2">
      <c r="A55" s="6" t="s">
        <v>44</v>
      </c>
      <c r="B55" s="47">
        <v>0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34">
        <v>0</v>
      </c>
    </row>
    <row r="56" spans="1:8" x14ac:dyDescent="0.2">
      <c r="A56" s="6" t="s">
        <v>93</v>
      </c>
      <c r="B56" s="47">
        <v>4</v>
      </c>
      <c r="C56" s="53">
        <v>0</v>
      </c>
      <c r="D56" s="53">
        <v>1</v>
      </c>
      <c r="E56" s="53">
        <v>3</v>
      </c>
      <c r="F56" s="53">
        <v>0</v>
      </c>
      <c r="G56" s="53">
        <v>0</v>
      </c>
      <c r="H56" s="34">
        <v>0</v>
      </c>
    </row>
    <row r="57" spans="1:8" x14ac:dyDescent="0.2">
      <c r="A57" s="6" t="s">
        <v>45</v>
      </c>
      <c r="B57" s="47">
        <v>9</v>
      </c>
      <c r="C57" s="53">
        <v>0</v>
      </c>
      <c r="D57" s="53">
        <v>1</v>
      </c>
      <c r="E57" s="53">
        <v>1</v>
      </c>
      <c r="F57" s="53">
        <v>4</v>
      </c>
      <c r="G57" s="53">
        <v>2</v>
      </c>
      <c r="H57" s="34">
        <v>1</v>
      </c>
    </row>
    <row r="58" spans="1:8" x14ac:dyDescent="0.2">
      <c r="A58" s="6" t="s">
        <v>95</v>
      </c>
      <c r="B58" s="47">
        <v>14</v>
      </c>
      <c r="C58" s="53">
        <v>0</v>
      </c>
      <c r="D58" s="53">
        <v>2</v>
      </c>
      <c r="E58" s="53">
        <v>4</v>
      </c>
      <c r="F58" s="53">
        <v>4</v>
      </c>
      <c r="G58" s="53">
        <v>2</v>
      </c>
      <c r="H58" s="34">
        <v>2</v>
      </c>
    </row>
    <row r="59" spans="1:8" x14ac:dyDescent="0.2">
      <c r="A59" s="6" t="s">
        <v>46</v>
      </c>
      <c r="B59" s="47">
        <v>2</v>
      </c>
      <c r="C59" s="53">
        <v>0</v>
      </c>
      <c r="D59" s="53">
        <v>1</v>
      </c>
      <c r="E59" s="53">
        <v>0</v>
      </c>
      <c r="F59" s="53">
        <v>1</v>
      </c>
      <c r="G59" s="53">
        <v>0</v>
      </c>
      <c r="H59" s="34">
        <v>0</v>
      </c>
    </row>
    <row r="60" spans="1:8" x14ac:dyDescent="0.2">
      <c r="A60" s="6" t="s">
        <v>96</v>
      </c>
      <c r="B60" s="47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34">
        <v>0</v>
      </c>
    </row>
    <row r="61" spans="1:8" x14ac:dyDescent="0.2">
      <c r="A61" s="6" t="s">
        <v>47</v>
      </c>
      <c r="B61" s="47">
        <v>12</v>
      </c>
      <c r="C61" s="53">
        <v>2</v>
      </c>
      <c r="D61" s="53">
        <v>2</v>
      </c>
      <c r="E61" s="53">
        <v>2</v>
      </c>
      <c r="F61" s="53">
        <v>3</v>
      </c>
      <c r="G61" s="53">
        <v>1</v>
      </c>
      <c r="H61" s="34">
        <v>2</v>
      </c>
    </row>
    <row r="62" spans="1:8" x14ac:dyDescent="0.2">
      <c r="A62" s="6" t="s">
        <v>48</v>
      </c>
      <c r="B62" s="47">
        <v>14</v>
      </c>
      <c r="C62" s="53">
        <v>1</v>
      </c>
      <c r="D62" s="53">
        <v>0</v>
      </c>
      <c r="E62" s="53">
        <v>4</v>
      </c>
      <c r="F62" s="53">
        <v>5</v>
      </c>
      <c r="G62" s="53">
        <v>1</v>
      </c>
      <c r="H62" s="34">
        <v>3</v>
      </c>
    </row>
    <row r="63" spans="1:8" x14ac:dyDescent="0.2">
      <c r="A63" s="6" t="s">
        <v>97</v>
      </c>
      <c r="B63" s="47">
        <v>3</v>
      </c>
      <c r="C63" s="53">
        <v>1</v>
      </c>
      <c r="D63" s="53">
        <v>0</v>
      </c>
      <c r="E63" s="53">
        <v>0</v>
      </c>
      <c r="F63" s="53">
        <v>1</v>
      </c>
      <c r="G63" s="53">
        <v>1</v>
      </c>
      <c r="H63" s="34">
        <v>0</v>
      </c>
    </row>
    <row r="64" spans="1:8" x14ac:dyDescent="0.2">
      <c r="A64" s="5" t="str">
        <f>VLOOKUP("&lt;Zeilentitel_8&gt;",Uebersetzungen!$B$3:$E$85,Uebersetzungen!$B$2+1,FALSE)</f>
        <v>Region Moesa</v>
      </c>
      <c r="B64" s="49">
        <v>79</v>
      </c>
      <c r="C64" s="55">
        <v>5</v>
      </c>
      <c r="D64" s="55">
        <v>17</v>
      </c>
      <c r="E64" s="55">
        <v>31</v>
      </c>
      <c r="F64" s="55">
        <v>11</v>
      </c>
      <c r="G64" s="55">
        <v>9</v>
      </c>
      <c r="H64" s="33">
        <v>6</v>
      </c>
    </row>
    <row r="65" spans="1:8" x14ac:dyDescent="0.2">
      <c r="A65" s="6" t="s">
        <v>49</v>
      </c>
      <c r="B65" s="47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34">
        <v>0</v>
      </c>
    </row>
    <row r="66" spans="1:8" x14ac:dyDescent="0.2">
      <c r="A66" s="6" t="s">
        <v>50</v>
      </c>
      <c r="B66" s="47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34">
        <v>0</v>
      </c>
    </row>
    <row r="67" spans="1:8" x14ac:dyDescent="0.2">
      <c r="A67" s="6" t="s">
        <v>51</v>
      </c>
      <c r="B67" s="47">
        <v>1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34">
        <v>1</v>
      </c>
    </row>
    <row r="68" spans="1:8" x14ac:dyDescent="0.2">
      <c r="A68" s="6" t="s">
        <v>52</v>
      </c>
      <c r="B68" s="47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34">
        <v>0</v>
      </c>
    </row>
    <row r="69" spans="1:8" x14ac:dyDescent="0.2">
      <c r="A69" s="6" t="s">
        <v>53</v>
      </c>
      <c r="B69" s="47">
        <v>18</v>
      </c>
      <c r="C69" s="53">
        <v>0</v>
      </c>
      <c r="D69" s="53">
        <v>2</v>
      </c>
      <c r="E69" s="53">
        <v>11</v>
      </c>
      <c r="F69" s="53">
        <v>1</v>
      </c>
      <c r="G69" s="53">
        <v>3</v>
      </c>
      <c r="H69" s="34">
        <v>1</v>
      </c>
    </row>
    <row r="70" spans="1:8" x14ac:dyDescent="0.2">
      <c r="A70" s="6" t="s">
        <v>54</v>
      </c>
      <c r="B70" s="47">
        <v>4</v>
      </c>
      <c r="C70" s="53">
        <v>0</v>
      </c>
      <c r="D70" s="53">
        <v>0</v>
      </c>
      <c r="E70" s="53">
        <v>0</v>
      </c>
      <c r="F70" s="53">
        <v>2</v>
      </c>
      <c r="G70" s="53">
        <v>2</v>
      </c>
      <c r="H70" s="34">
        <v>0</v>
      </c>
    </row>
    <row r="71" spans="1:8" x14ac:dyDescent="0.2">
      <c r="A71" s="6" t="s">
        <v>55</v>
      </c>
      <c r="B71" s="47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34">
        <v>0</v>
      </c>
    </row>
    <row r="72" spans="1:8" x14ac:dyDescent="0.2">
      <c r="A72" s="6" t="s">
        <v>56</v>
      </c>
      <c r="B72" s="47">
        <v>27</v>
      </c>
      <c r="C72" s="53">
        <v>3</v>
      </c>
      <c r="D72" s="53">
        <v>5</v>
      </c>
      <c r="E72" s="53">
        <v>14</v>
      </c>
      <c r="F72" s="53">
        <v>3</v>
      </c>
      <c r="G72" s="53">
        <v>2</v>
      </c>
      <c r="H72" s="34">
        <v>0</v>
      </c>
    </row>
    <row r="73" spans="1:8" x14ac:dyDescent="0.2">
      <c r="A73" s="6" t="s">
        <v>57</v>
      </c>
      <c r="B73" s="47">
        <v>2</v>
      </c>
      <c r="C73" s="53">
        <v>0</v>
      </c>
      <c r="D73" s="53">
        <v>0</v>
      </c>
      <c r="E73" s="53">
        <v>0</v>
      </c>
      <c r="F73" s="53">
        <v>2</v>
      </c>
      <c r="G73" s="53">
        <v>0</v>
      </c>
      <c r="H73" s="34">
        <v>0</v>
      </c>
    </row>
    <row r="74" spans="1:8" x14ac:dyDescent="0.2">
      <c r="A74" s="6" t="s">
        <v>98</v>
      </c>
      <c r="B74" s="47">
        <v>13</v>
      </c>
      <c r="C74" s="53">
        <v>0</v>
      </c>
      <c r="D74" s="53">
        <v>3</v>
      </c>
      <c r="E74" s="53">
        <v>3</v>
      </c>
      <c r="F74" s="53">
        <v>1</v>
      </c>
      <c r="G74" s="53">
        <v>2</v>
      </c>
      <c r="H74" s="34">
        <v>4</v>
      </c>
    </row>
    <row r="75" spans="1:8" x14ac:dyDescent="0.2">
      <c r="A75" s="6" t="s">
        <v>58</v>
      </c>
      <c r="B75" s="47">
        <v>11</v>
      </c>
      <c r="C75" s="53">
        <v>2</v>
      </c>
      <c r="D75" s="53">
        <v>7</v>
      </c>
      <c r="E75" s="53">
        <v>1</v>
      </c>
      <c r="F75" s="53">
        <v>1</v>
      </c>
      <c r="G75" s="53">
        <v>0</v>
      </c>
      <c r="H75" s="34">
        <v>0</v>
      </c>
    </row>
    <row r="76" spans="1:8" x14ac:dyDescent="0.2">
      <c r="A76" s="6" t="s">
        <v>99</v>
      </c>
      <c r="B76" s="47">
        <v>3</v>
      </c>
      <c r="C76" s="53">
        <v>0</v>
      </c>
      <c r="D76" s="53">
        <v>0</v>
      </c>
      <c r="E76" s="53">
        <v>2</v>
      </c>
      <c r="F76" s="53">
        <v>1</v>
      </c>
      <c r="G76" s="53">
        <v>0</v>
      </c>
      <c r="H76" s="34">
        <v>0</v>
      </c>
    </row>
    <row r="77" spans="1:8" x14ac:dyDescent="0.2">
      <c r="A77" s="5" t="str">
        <f>VLOOKUP("&lt;Zeilentitel_9&gt;",Uebersetzungen!$B$3:$E$85,Uebersetzungen!$B$2+1,FALSE)</f>
        <v>Region Plessur</v>
      </c>
      <c r="B77" s="49">
        <v>363</v>
      </c>
      <c r="C77" s="55">
        <v>26</v>
      </c>
      <c r="D77" s="55">
        <v>72</v>
      </c>
      <c r="E77" s="55">
        <v>107</v>
      </c>
      <c r="F77" s="55">
        <v>126</v>
      </c>
      <c r="G77" s="55">
        <v>24</v>
      </c>
      <c r="H77" s="33">
        <v>8</v>
      </c>
    </row>
    <row r="78" spans="1:8" x14ac:dyDescent="0.2">
      <c r="A78" s="6" t="s">
        <v>66</v>
      </c>
      <c r="B78" s="47">
        <v>319</v>
      </c>
      <c r="C78" s="53">
        <v>2</v>
      </c>
      <c r="D78" s="53">
        <v>62</v>
      </c>
      <c r="E78" s="53">
        <v>103</v>
      </c>
      <c r="F78" s="53">
        <v>123</v>
      </c>
      <c r="G78" s="53">
        <v>22</v>
      </c>
      <c r="H78" s="34">
        <v>7</v>
      </c>
    </row>
    <row r="79" spans="1:8" x14ac:dyDescent="0.2">
      <c r="A79" s="6" t="s">
        <v>67</v>
      </c>
      <c r="B79" s="47">
        <v>37</v>
      </c>
      <c r="C79" s="53">
        <v>24</v>
      </c>
      <c r="D79" s="53">
        <v>8</v>
      </c>
      <c r="E79" s="53">
        <v>3</v>
      </c>
      <c r="F79" s="53">
        <v>0</v>
      </c>
      <c r="G79" s="53">
        <v>1</v>
      </c>
      <c r="H79" s="34">
        <v>1</v>
      </c>
    </row>
    <row r="80" spans="1:8" x14ac:dyDescent="0.2">
      <c r="A80" s="6" t="s">
        <v>68</v>
      </c>
      <c r="B80" s="47">
        <v>7</v>
      </c>
      <c r="C80" s="53">
        <v>0</v>
      </c>
      <c r="D80" s="53">
        <v>2</v>
      </c>
      <c r="E80" s="53">
        <v>1</v>
      </c>
      <c r="F80" s="53">
        <v>3</v>
      </c>
      <c r="G80" s="53">
        <v>1</v>
      </c>
      <c r="H80" s="34">
        <v>0</v>
      </c>
    </row>
    <row r="81" spans="1:8" x14ac:dyDescent="0.2">
      <c r="A81" s="6" t="s">
        <v>69</v>
      </c>
      <c r="B81" s="47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34">
        <v>0</v>
      </c>
    </row>
    <row r="82" spans="1:8" x14ac:dyDescent="0.2">
      <c r="A82" s="5" t="str">
        <f>VLOOKUP("&lt;Zeilentitel_10&gt;",Uebersetzungen!$B$3:$E$85,Uebersetzungen!$B$2+1,FALSE)</f>
        <v>Region Prättigau/Davos</v>
      </c>
      <c r="B82" s="49">
        <v>214</v>
      </c>
      <c r="C82" s="55">
        <v>11</v>
      </c>
      <c r="D82" s="55">
        <v>36</v>
      </c>
      <c r="E82" s="55">
        <v>61</v>
      </c>
      <c r="F82" s="55">
        <v>64</v>
      </c>
      <c r="G82" s="55">
        <v>31</v>
      </c>
      <c r="H82" s="33">
        <v>11</v>
      </c>
    </row>
    <row r="83" spans="1:8" x14ac:dyDescent="0.2">
      <c r="A83" s="6" t="s">
        <v>60</v>
      </c>
      <c r="B83" s="47">
        <v>76</v>
      </c>
      <c r="C83" s="53">
        <v>3</v>
      </c>
      <c r="D83" s="53">
        <v>15</v>
      </c>
      <c r="E83" s="53">
        <v>20</v>
      </c>
      <c r="F83" s="53">
        <v>27</v>
      </c>
      <c r="G83" s="53">
        <v>11</v>
      </c>
      <c r="H83" s="34">
        <v>0</v>
      </c>
    </row>
    <row r="84" spans="1:8" x14ac:dyDescent="0.2">
      <c r="A84" s="6" t="s">
        <v>61</v>
      </c>
      <c r="B84" s="47">
        <v>2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34">
        <v>2</v>
      </c>
    </row>
    <row r="85" spans="1:8" x14ac:dyDescent="0.2">
      <c r="A85" s="6" t="s">
        <v>62</v>
      </c>
      <c r="B85" s="47">
        <v>1</v>
      </c>
      <c r="C85" s="53">
        <v>0</v>
      </c>
      <c r="D85" s="53">
        <v>0</v>
      </c>
      <c r="E85" s="53">
        <v>0</v>
      </c>
      <c r="F85" s="53">
        <v>1</v>
      </c>
      <c r="G85" s="53">
        <v>0</v>
      </c>
      <c r="H85" s="34">
        <v>0</v>
      </c>
    </row>
    <row r="86" spans="1:8" x14ac:dyDescent="0.2">
      <c r="A86" s="6" t="s">
        <v>63</v>
      </c>
      <c r="B86" s="47">
        <v>4</v>
      </c>
      <c r="C86" s="53">
        <v>1</v>
      </c>
      <c r="D86" s="53">
        <v>2</v>
      </c>
      <c r="E86" s="53">
        <v>0</v>
      </c>
      <c r="F86" s="53">
        <v>1</v>
      </c>
      <c r="G86" s="53">
        <v>0</v>
      </c>
      <c r="H86" s="34">
        <v>0</v>
      </c>
    </row>
    <row r="87" spans="1:8" x14ac:dyDescent="0.2">
      <c r="A87" s="6" t="s">
        <v>100</v>
      </c>
      <c r="B87" s="47">
        <v>68</v>
      </c>
      <c r="C87" s="53">
        <v>6</v>
      </c>
      <c r="D87" s="53">
        <v>8</v>
      </c>
      <c r="E87" s="53">
        <v>19</v>
      </c>
      <c r="F87" s="53">
        <v>26</v>
      </c>
      <c r="G87" s="53">
        <v>5</v>
      </c>
      <c r="H87" s="34">
        <v>4</v>
      </c>
    </row>
    <row r="88" spans="1:8" x14ac:dyDescent="0.2">
      <c r="A88" s="6" t="s">
        <v>89</v>
      </c>
      <c r="B88" s="47">
        <v>1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34">
        <v>1</v>
      </c>
    </row>
    <row r="89" spans="1:8" x14ac:dyDescent="0.2">
      <c r="A89" s="6" t="s">
        <v>64</v>
      </c>
      <c r="B89" s="47">
        <v>20</v>
      </c>
      <c r="C89" s="53">
        <v>0</v>
      </c>
      <c r="D89" s="53">
        <v>6</v>
      </c>
      <c r="E89" s="53">
        <v>10</v>
      </c>
      <c r="F89" s="53">
        <v>0</v>
      </c>
      <c r="G89" s="53">
        <v>2</v>
      </c>
      <c r="H89" s="34">
        <v>2</v>
      </c>
    </row>
    <row r="90" spans="1:8" x14ac:dyDescent="0.2">
      <c r="A90" s="6" t="s">
        <v>65</v>
      </c>
      <c r="B90" s="47">
        <v>9</v>
      </c>
      <c r="C90" s="53">
        <v>0</v>
      </c>
      <c r="D90" s="53">
        <v>2</v>
      </c>
      <c r="E90" s="53">
        <v>2</v>
      </c>
      <c r="F90" s="53">
        <v>2</v>
      </c>
      <c r="G90" s="53">
        <v>3</v>
      </c>
      <c r="H90" s="34">
        <v>0</v>
      </c>
    </row>
    <row r="91" spans="1:8" x14ac:dyDescent="0.2">
      <c r="A91" s="6" t="s">
        <v>78</v>
      </c>
      <c r="B91" s="47">
        <v>8</v>
      </c>
      <c r="C91" s="53">
        <v>1</v>
      </c>
      <c r="D91" s="53">
        <v>0</v>
      </c>
      <c r="E91" s="53">
        <v>0</v>
      </c>
      <c r="F91" s="53">
        <v>3</v>
      </c>
      <c r="G91" s="53">
        <v>4</v>
      </c>
      <c r="H91" s="34">
        <v>0</v>
      </c>
    </row>
    <row r="92" spans="1:8" x14ac:dyDescent="0.2">
      <c r="A92" s="6" t="s">
        <v>79</v>
      </c>
      <c r="B92" s="47">
        <v>16</v>
      </c>
      <c r="C92" s="53">
        <v>0</v>
      </c>
      <c r="D92" s="53">
        <v>0</v>
      </c>
      <c r="E92" s="53">
        <v>9</v>
      </c>
      <c r="F92" s="53">
        <v>3</v>
      </c>
      <c r="G92" s="53">
        <v>3</v>
      </c>
      <c r="H92" s="34">
        <v>1</v>
      </c>
    </row>
    <row r="93" spans="1:8" x14ac:dyDescent="0.2">
      <c r="A93" s="6" t="s">
        <v>80</v>
      </c>
      <c r="B93" s="47">
        <v>9</v>
      </c>
      <c r="C93" s="53">
        <v>0</v>
      </c>
      <c r="D93" s="53">
        <v>3</v>
      </c>
      <c r="E93" s="53">
        <v>1</v>
      </c>
      <c r="F93" s="53">
        <v>1</v>
      </c>
      <c r="G93" s="53">
        <v>3</v>
      </c>
      <c r="H93" s="34">
        <v>1</v>
      </c>
    </row>
    <row r="94" spans="1:8" x14ac:dyDescent="0.2">
      <c r="A94" s="5" t="str">
        <f>VLOOKUP("&lt;Zeilentitel_11&gt;",Uebersetzungen!$B$3:$E$85,Uebersetzungen!$B$2+1,FALSE)</f>
        <v>Region Surselva</v>
      </c>
      <c r="B94" s="49">
        <v>134</v>
      </c>
      <c r="C94" s="55">
        <v>1</v>
      </c>
      <c r="D94" s="55">
        <v>23</v>
      </c>
      <c r="E94" s="55">
        <v>46</v>
      </c>
      <c r="F94" s="55">
        <v>30</v>
      </c>
      <c r="G94" s="55">
        <v>23</v>
      </c>
      <c r="H94" s="33">
        <v>11</v>
      </c>
    </row>
    <row r="95" spans="1:8" x14ac:dyDescent="0.2">
      <c r="A95" s="6" t="s">
        <v>5</v>
      </c>
      <c r="B95" s="47">
        <v>13</v>
      </c>
      <c r="C95" s="53">
        <v>0</v>
      </c>
      <c r="D95" s="53">
        <v>3</v>
      </c>
      <c r="E95" s="53">
        <v>4</v>
      </c>
      <c r="F95" s="53">
        <v>2</v>
      </c>
      <c r="G95" s="53">
        <v>2</v>
      </c>
      <c r="H95" s="34">
        <v>2</v>
      </c>
    </row>
    <row r="96" spans="1:8" x14ac:dyDescent="0.2">
      <c r="A96" s="6" t="s">
        <v>6</v>
      </c>
      <c r="B96" s="47">
        <v>4</v>
      </c>
      <c r="C96" s="53">
        <v>0</v>
      </c>
      <c r="D96" s="53">
        <v>0</v>
      </c>
      <c r="E96" s="53">
        <v>0</v>
      </c>
      <c r="F96" s="53">
        <v>1</v>
      </c>
      <c r="G96" s="53">
        <v>2</v>
      </c>
      <c r="H96" s="34">
        <v>1</v>
      </c>
    </row>
    <row r="97" spans="1:8" x14ac:dyDescent="0.2">
      <c r="A97" s="6" t="s">
        <v>7</v>
      </c>
      <c r="B97" s="47">
        <v>0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34">
        <v>0</v>
      </c>
    </row>
    <row r="98" spans="1:8" x14ac:dyDescent="0.2">
      <c r="A98" s="6" t="s">
        <v>8</v>
      </c>
      <c r="B98" s="47">
        <v>14</v>
      </c>
      <c r="C98" s="53">
        <v>0</v>
      </c>
      <c r="D98" s="53">
        <v>2</v>
      </c>
      <c r="E98" s="53">
        <v>8</v>
      </c>
      <c r="F98" s="53">
        <v>3</v>
      </c>
      <c r="G98" s="53">
        <v>1</v>
      </c>
      <c r="H98" s="34">
        <v>0</v>
      </c>
    </row>
    <row r="99" spans="1:8" x14ac:dyDescent="0.2">
      <c r="A99" s="6" t="s">
        <v>9</v>
      </c>
      <c r="B99" s="47">
        <v>1</v>
      </c>
      <c r="C99" s="53">
        <v>0</v>
      </c>
      <c r="D99" s="53">
        <v>0</v>
      </c>
      <c r="E99" s="53">
        <v>0</v>
      </c>
      <c r="F99" s="53">
        <v>0</v>
      </c>
      <c r="G99" s="53">
        <v>1</v>
      </c>
      <c r="H99" s="34">
        <v>0</v>
      </c>
    </row>
    <row r="100" spans="1:8" x14ac:dyDescent="0.2">
      <c r="A100" s="6" t="s">
        <v>10</v>
      </c>
      <c r="B100" s="47">
        <v>7</v>
      </c>
      <c r="C100" s="53">
        <v>0</v>
      </c>
      <c r="D100" s="53">
        <v>0</v>
      </c>
      <c r="E100" s="53">
        <v>3</v>
      </c>
      <c r="F100" s="53">
        <v>1</v>
      </c>
      <c r="G100" s="53">
        <v>3</v>
      </c>
      <c r="H100" s="34">
        <v>0</v>
      </c>
    </row>
    <row r="101" spans="1:8" x14ac:dyDescent="0.2">
      <c r="A101" s="6" t="s">
        <v>11</v>
      </c>
      <c r="B101" s="47">
        <v>26</v>
      </c>
      <c r="C101" s="53">
        <v>0</v>
      </c>
      <c r="D101" s="53">
        <v>3</v>
      </c>
      <c r="E101" s="53">
        <v>15</v>
      </c>
      <c r="F101" s="53">
        <v>3</v>
      </c>
      <c r="G101" s="53">
        <v>5</v>
      </c>
      <c r="H101" s="34">
        <v>0</v>
      </c>
    </row>
    <row r="102" spans="1:8" x14ac:dyDescent="0.2">
      <c r="A102" s="6" t="s">
        <v>22</v>
      </c>
      <c r="B102" s="47">
        <v>17</v>
      </c>
      <c r="C102" s="53">
        <v>1</v>
      </c>
      <c r="D102" s="53">
        <v>3</v>
      </c>
      <c r="E102" s="53">
        <v>4</v>
      </c>
      <c r="F102" s="53">
        <v>6</v>
      </c>
      <c r="G102" s="53">
        <v>1</v>
      </c>
      <c r="H102" s="34">
        <v>2</v>
      </c>
    </row>
    <row r="103" spans="1:8" x14ac:dyDescent="0.2">
      <c r="A103" s="6" t="s">
        <v>81</v>
      </c>
      <c r="B103" s="47">
        <v>3</v>
      </c>
      <c r="C103" s="53">
        <v>0</v>
      </c>
      <c r="D103" s="53">
        <v>0</v>
      </c>
      <c r="E103" s="53">
        <v>1</v>
      </c>
      <c r="F103" s="53">
        <v>1</v>
      </c>
      <c r="G103" s="53">
        <v>0</v>
      </c>
      <c r="H103" s="34">
        <v>1</v>
      </c>
    </row>
    <row r="104" spans="1:8" x14ac:dyDescent="0.2">
      <c r="A104" s="6" t="s">
        <v>82</v>
      </c>
      <c r="B104" s="47">
        <v>6</v>
      </c>
      <c r="C104" s="53">
        <v>0</v>
      </c>
      <c r="D104" s="53">
        <v>1</v>
      </c>
      <c r="E104" s="53">
        <v>1</v>
      </c>
      <c r="F104" s="53">
        <v>1</v>
      </c>
      <c r="G104" s="53">
        <v>1</v>
      </c>
      <c r="H104" s="34">
        <v>2</v>
      </c>
    </row>
    <row r="105" spans="1:8" x14ac:dyDescent="0.2">
      <c r="A105" s="6" t="s">
        <v>83</v>
      </c>
      <c r="B105" s="47">
        <v>7</v>
      </c>
      <c r="C105" s="53">
        <v>0</v>
      </c>
      <c r="D105" s="53">
        <v>5</v>
      </c>
      <c r="E105" s="53">
        <v>0</v>
      </c>
      <c r="F105" s="53">
        <v>1</v>
      </c>
      <c r="G105" s="53">
        <v>0</v>
      </c>
      <c r="H105" s="34">
        <v>1</v>
      </c>
    </row>
    <row r="106" spans="1:8" x14ac:dyDescent="0.2">
      <c r="A106" s="6" t="s">
        <v>84</v>
      </c>
      <c r="B106" s="47">
        <v>0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34">
        <v>0</v>
      </c>
    </row>
    <row r="107" spans="1:8" x14ac:dyDescent="0.2">
      <c r="A107" s="6" t="s">
        <v>85</v>
      </c>
      <c r="B107" s="47">
        <v>26</v>
      </c>
      <c r="C107" s="53">
        <v>0</v>
      </c>
      <c r="D107" s="53">
        <v>6</v>
      </c>
      <c r="E107" s="53">
        <v>8</v>
      </c>
      <c r="F107" s="53">
        <v>7</v>
      </c>
      <c r="G107" s="53">
        <v>4</v>
      </c>
      <c r="H107" s="34">
        <v>1</v>
      </c>
    </row>
    <row r="108" spans="1:8" x14ac:dyDescent="0.2">
      <c r="A108" s="6" t="s">
        <v>86</v>
      </c>
      <c r="B108" s="47">
        <v>1</v>
      </c>
      <c r="C108" s="53">
        <v>0</v>
      </c>
      <c r="D108" s="53">
        <v>0</v>
      </c>
      <c r="E108" s="53">
        <v>0</v>
      </c>
      <c r="F108" s="53">
        <v>0</v>
      </c>
      <c r="G108" s="53">
        <v>1</v>
      </c>
      <c r="H108" s="34">
        <v>0</v>
      </c>
    </row>
    <row r="109" spans="1:8" x14ac:dyDescent="0.2">
      <c r="A109" s="6" t="s">
        <v>90</v>
      </c>
      <c r="B109" s="47">
        <v>9</v>
      </c>
      <c r="C109" s="53">
        <v>0</v>
      </c>
      <c r="D109" s="53">
        <v>0</v>
      </c>
      <c r="E109" s="53">
        <v>2</v>
      </c>
      <c r="F109" s="53">
        <v>4</v>
      </c>
      <c r="G109" s="53">
        <v>2</v>
      </c>
      <c r="H109" s="34">
        <v>1</v>
      </c>
    </row>
    <row r="110" spans="1:8" x14ac:dyDescent="0.2">
      <c r="A110" s="5" t="str">
        <f>VLOOKUP("&lt;Zeilentitel_12&gt;",Uebersetzungen!$B$3:$E$85,Uebersetzungen!$B$2+1,FALSE)</f>
        <v>Region Viamala</v>
      </c>
      <c r="B110" s="49">
        <v>103</v>
      </c>
      <c r="C110" s="55">
        <v>3</v>
      </c>
      <c r="D110" s="55">
        <v>27</v>
      </c>
      <c r="E110" s="55">
        <v>35</v>
      </c>
      <c r="F110" s="55">
        <v>18</v>
      </c>
      <c r="G110" s="55">
        <v>11</v>
      </c>
      <c r="H110" s="33">
        <v>9</v>
      </c>
    </row>
    <row r="111" spans="1:8" x14ac:dyDescent="0.2">
      <c r="A111" s="6" t="s">
        <v>12</v>
      </c>
      <c r="B111" s="47">
        <v>4</v>
      </c>
      <c r="C111" s="53">
        <v>0</v>
      </c>
      <c r="D111" s="53">
        <v>0</v>
      </c>
      <c r="E111" s="53">
        <v>2</v>
      </c>
      <c r="F111" s="53">
        <v>2</v>
      </c>
      <c r="G111" s="53">
        <v>0</v>
      </c>
      <c r="H111" s="34">
        <v>0</v>
      </c>
    </row>
    <row r="112" spans="1:8" x14ac:dyDescent="0.2">
      <c r="A112" s="6" t="s">
        <v>13</v>
      </c>
      <c r="B112" s="47">
        <v>0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34">
        <v>0</v>
      </c>
    </row>
    <row r="113" spans="1:8" x14ac:dyDescent="0.2">
      <c r="A113" s="6" t="s">
        <v>14</v>
      </c>
      <c r="B113" s="47">
        <v>4</v>
      </c>
      <c r="C113" s="53">
        <v>0</v>
      </c>
      <c r="D113" s="53">
        <v>0</v>
      </c>
      <c r="E113" s="53">
        <v>1</v>
      </c>
      <c r="F113" s="53">
        <v>1</v>
      </c>
      <c r="G113" s="53">
        <v>2</v>
      </c>
      <c r="H113" s="34">
        <v>0</v>
      </c>
    </row>
    <row r="114" spans="1:8" x14ac:dyDescent="0.2">
      <c r="A114" s="6" t="s">
        <v>15</v>
      </c>
      <c r="B114" s="47">
        <v>0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34">
        <v>0</v>
      </c>
    </row>
    <row r="115" spans="1:8" x14ac:dyDescent="0.2">
      <c r="A115" s="6" t="s">
        <v>16</v>
      </c>
      <c r="B115" s="47">
        <v>25</v>
      </c>
      <c r="C115" s="53">
        <v>0</v>
      </c>
      <c r="D115" s="53">
        <v>4</v>
      </c>
      <c r="E115" s="53">
        <v>14</v>
      </c>
      <c r="F115" s="53">
        <v>4</v>
      </c>
      <c r="G115" s="53">
        <v>1</v>
      </c>
      <c r="H115" s="34">
        <v>2</v>
      </c>
    </row>
    <row r="116" spans="1:8" x14ac:dyDescent="0.2">
      <c r="A116" s="6" t="s">
        <v>17</v>
      </c>
      <c r="B116" s="47">
        <v>2</v>
      </c>
      <c r="C116" s="53">
        <v>0</v>
      </c>
      <c r="D116" s="53">
        <v>0</v>
      </c>
      <c r="E116" s="53">
        <v>0</v>
      </c>
      <c r="F116" s="53">
        <v>1</v>
      </c>
      <c r="G116" s="53">
        <v>0</v>
      </c>
      <c r="H116" s="34">
        <v>1</v>
      </c>
    </row>
    <row r="117" spans="1:8" x14ac:dyDescent="0.2">
      <c r="A117" s="6" t="s">
        <v>18</v>
      </c>
      <c r="B117" s="47">
        <v>2</v>
      </c>
      <c r="C117" s="53">
        <v>0</v>
      </c>
      <c r="D117" s="53">
        <v>0</v>
      </c>
      <c r="E117" s="53">
        <v>0</v>
      </c>
      <c r="F117" s="53">
        <v>1</v>
      </c>
      <c r="G117" s="53">
        <v>0</v>
      </c>
      <c r="H117" s="34">
        <v>1</v>
      </c>
    </row>
    <row r="118" spans="1:8" x14ac:dyDescent="0.2">
      <c r="A118" s="6" t="s">
        <v>19</v>
      </c>
      <c r="B118" s="47">
        <v>20</v>
      </c>
      <c r="C118" s="53">
        <v>0</v>
      </c>
      <c r="D118" s="53">
        <v>16</v>
      </c>
      <c r="E118" s="53">
        <v>4</v>
      </c>
      <c r="F118" s="53">
        <v>0</v>
      </c>
      <c r="G118" s="53">
        <v>0</v>
      </c>
      <c r="H118" s="34">
        <v>0</v>
      </c>
    </row>
    <row r="119" spans="1:8" x14ac:dyDescent="0.2">
      <c r="A119" s="6" t="s">
        <v>20</v>
      </c>
      <c r="B119" s="47">
        <v>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34">
        <v>0</v>
      </c>
    </row>
    <row r="120" spans="1:8" x14ac:dyDescent="0.2">
      <c r="A120" s="6" t="s">
        <v>21</v>
      </c>
      <c r="B120" s="47">
        <v>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34">
        <v>1</v>
      </c>
    </row>
    <row r="121" spans="1:8" x14ac:dyDescent="0.2">
      <c r="A121" s="6" t="s">
        <v>23</v>
      </c>
      <c r="B121" s="47">
        <v>18</v>
      </c>
      <c r="C121" s="53">
        <v>0</v>
      </c>
      <c r="D121" s="53">
        <v>0</v>
      </c>
      <c r="E121" s="53">
        <v>6</v>
      </c>
      <c r="F121" s="53">
        <v>6</v>
      </c>
      <c r="G121" s="53">
        <v>4</v>
      </c>
      <c r="H121" s="34">
        <v>2</v>
      </c>
    </row>
    <row r="122" spans="1:8" x14ac:dyDescent="0.2">
      <c r="A122" s="6" t="s">
        <v>24</v>
      </c>
      <c r="B122" s="47">
        <v>0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34">
        <v>0</v>
      </c>
    </row>
    <row r="123" spans="1:8" x14ac:dyDescent="0.2">
      <c r="A123" s="6" t="s">
        <v>25</v>
      </c>
      <c r="B123" s="47">
        <v>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34">
        <v>0</v>
      </c>
    </row>
    <row r="124" spans="1:8" x14ac:dyDescent="0.2">
      <c r="A124" s="6" t="s">
        <v>26</v>
      </c>
      <c r="B124" s="47">
        <v>15</v>
      </c>
      <c r="C124" s="53">
        <v>0</v>
      </c>
      <c r="D124" s="53">
        <v>6</v>
      </c>
      <c r="E124" s="53">
        <v>6</v>
      </c>
      <c r="F124" s="53">
        <v>2</v>
      </c>
      <c r="G124" s="53">
        <v>0</v>
      </c>
      <c r="H124" s="34">
        <v>1</v>
      </c>
    </row>
    <row r="125" spans="1:8" x14ac:dyDescent="0.2">
      <c r="A125" s="6" t="s">
        <v>27</v>
      </c>
      <c r="B125" s="47">
        <v>0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34">
        <v>0</v>
      </c>
    </row>
    <row r="126" spans="1:8" x14ac:dyDescent="0.2">
      <c r="A126" s="6" t="s">
        <v>28</v>
      </c>
      <c r="B126" s="47">
        <v>3</v>
      </c>
      <c r="C126" s="53">
        <v>0</v>
      </c>
      <c r="D126" s="53">
        <v>0</v>
      </c>
      <c r="E126" s="53">
        <v>0</v>
      </c>
      <c r="F126" s="53">
        <v>0</v>
      </c>
      <c r="G126" s="53">
        <v>2</v>
      </c>
      <c r="H126" s="34">
        <v>1</v>
      </c>
    </row>
    <row r="127" spans="1:8" x14ac:dyDescent="0.2">
      <c r="A127" s="6" t="s">
        <v>29</v>
      </c>
      <c r="B127" s="47">
        <v>0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34">
        <v>0</v>
      </c>
    </row>
    <row r="128" spans="1:8" x14ac:dyDescent="0.2">
      <c r="A128" s="6" t="s">
        <v>92</v>
      </c>
      <c r="B128" s="47">
        <v>0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34">
        <v>0</v>
      </c>
    </row>
    <row r="129" spans="1:8" x14ac:dyDescent="0.2">
      <c r="A129" s="6" t="s">
        <v>101</v>
      </c>
      <c r="B129" s="47">
        <v>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34">
        <v>0</v>
      </c>
    </row>
    <row r="130" spans="1:8" x14ac:dyDescent="0.2">
      <c r="A130" s="6"/>
      <c r="B130" s="50"/>
      <c r="C130" s="56"/>
      <c r="D130" s="56"/>
      <c r="E130" s="56"/>
      <c r="F130" s="56"/>
      <c r="G130" s="56"/>
      <c r="H130" s="35"/>
    </row>
    <row r="131" spans="1:8" x14ac:dyDescent="0.2">
      <c r="A131" s="41" t="str">
        <f>VLOOKUP("&lt;Zeilentitel_1&gt;",Uebersetzungen!$B$3:$E$85,Uebersetzungen!$B$2+1,FALSE)</f>
        <v>GRAUBÜNDEN</v>
      </c>
      <c r="B131" s="51">
        <v>1250</v>
      </c>
      <c r="C131" s="57">
        <v>62</v>
      </c>
      <c r="D131" s="57">
        <v>229</v>
      </c>
      <c r="E131" s="57">
        <v>367</v>
      </c>
      <c r="F131" s="57">
        <v>366</v>
      </c>
      <c r="G131" s="57">
        <v>149</v>
      </c>
      <c r="H131" s="36">
        <v>77</v>
      </c>
    </row>
    <row r="132" spans="1:8" x14ac:dyDescent="0.2">
      <c r="A132" s="42" t="str">
        <f>VLOOKUP("&lt;Zeilentitel_2&gt;",Uebersetzungen!$B$3:$E$85,Uebersetzungen!$B$2+1,FALSE)</f>
        <v>Region Albula</v>
      </c>
      <c r="B132" s="47">
        <v>37</v>
      </c>
      <c r="C132" s="53">
        <v>3</v>
      </c>
      <c r="D132" s="53">
        <v>4</v>
      </c>
      <c r="E132" s="53">
        <v>9</v>
      </c>
      <c r="F132" s="53">
        <v>11</v>
      </c>
      <c r="G132" s="53">
        <v>6</v>
      </c>
      <c r="H132" s="34">
        <v>4</v>
      </c>
    </row>
    <row r="133" spans="1:8" x14ac:dyDescent="0.2">
      <c r="A133" s="42" t="str">
        <f>VLOOKUP("&lt;Zeilentitel_3&gt;",Uebersetzungen!$B$3:$E$85,Uebersetzungen!$B$2+1,FALSE)</f>
        <v>Region Bernina</v>
      </c>
      <c r="B133" s="47">
        <v>2</v>
      </c>
      <c r="C133" s="53">
        <v>0</v>
      </c>
      <c r="D133" s="53">
        <v>0</v>
      </c>
      <c r="E133" s="53">
        <v>0</v>
      </c>
      <c r="F133" s="53">
        <v>2</v>
      </c>
      <c r="G133" s="53">
        <v>0</v>
      </c>
      <c r="H133" s="34">
        <v>0</v>
      </c>
    </row>
    <row r="134" spans="1:8" x14ac:dyDescent="0.2">
      <c r="A134" s="42" t="str">
        <f>VLOOKUP("&lt;Zeilentitel_4&gt;",Uebersetzungen!$B$3:$E$85,Uebersetzungen!$B$2+1,FALSE)</f>
        <v>Region Engiadina Bassa/Val Müstair</v>
      </c>
      <c r="B134" s="47">
        <v>19</v>
      </c>
      <c r="C134" s="53">
        <v>1</v>
      </c>
      <c r="D134" s="53">
        <v>4</v>
      </c>
      <c r="E134" s="53">
        <v>2</v>
      </c>
      <c r="F134" s="53">
        <v>6</v>
      </c>
      <c r="G134" s="53">
        <v>3</v>
      </c>
      <c r="H134" s="34">
        <v>3</v>
      </c>
    </row>
    <row r="135" spans="1:8" x14ac:dyDescent="0.2">
      <c r="A135" s="42" t="str">
        <f>VLOOKUP("&lt;Zeilentitel_5&gt;",Uebersetzungen!$B$3:$E$85,Uebersetzungen!$B$2+1,FALSE)</f>
        <v>Region Imboden</v>
      </c>
      <c r="B135" s="47">
        <v>41</v>
      </c>
      <c r="C135" s="53">
        <v>0</v>
      </c>
      <c r="D135" s="53">
        <v>4</v>
      </c>
      <c r="E135" s="53">
        <v>7</v>
      </c>
      <c r="F135" s="53">
        <v>10</v>
      </c>
      <c r="G135" s="53">
        <v>13</v>
      </c>
      <c r="H135" s="34">
        <v>7</v>
      </c>
    </row>
    <row r="136" spans="1:8" x14ac:dyDescent="0.2">
      <c r="A136" s="42" t="str">
        <f>VLOOKUP("&lt;Zeilentitel_6&gt;",Uebersetzungen!$B$3:$E$85,Uebersetzungen!$B$2+1,FALSE)</f>
        <v>Region Landquart</v>
      </c>
      <c r="B136" s="47">
        <v>200</v>
      </c>
      <c r="C136" s="53">
        <v>8</v>
      </c>
      <c r="D136" s="53">
        <v>35</v>
      </c>
      <c r="E136" s="53">
        <v>55</v>
      </c>
      <c r="F136" s="53">
        <v>70</v>
      </c>
      <c r="G136" s="53">
        <v>22</v>
      </c>
      <c r="H136" s="34">
        <v>10</v>
      </c>
    </row>
    <row r="137" spans="1:8" x14ac:dyDescent="0.2">
      <c r="A137" s="42" t="str">
        <f>VLOOKUP("&lt;Zeilentitel_7&gt;",Uebersetzungen!$B$3:$E$85,Uebersetzungen!$B$2+1,FALSE)</f>
        <v>Region Maloja</v>
      </c>
      <c r="B137" s="47">
        <v>58</v>
      </c>
      <c r="C137" s="53">
        <v>4</v>
      </c>
      <c r="D137" s="53">
        <v>7</v>
      </c>
      <c r="E137" s="53">
        <v>14</v>
      </c>
      <c r="F137" s="53">
        <v>18</v>
      </c>
      <c r="G137" s="53">
        <v>7</v>
      </c>
      <c r="H137" s="34">
        <v>8</v>
      </c>
    </row>
    <row r="138" spans="1:8" x14ac:dyDescent="0.2">
      <c r="A138" s="42" t="str">
        <f>VLOOKUP("&lt;Zeilentitel_8&gt;",Uebersetzungen!$B$3:$E$85,Uebersetzungen!$B$2+1,FALSE)</f>
        <v>Region Moesa</v>
      </c>
      <c r="B138" s="47">
        <v>79</v>
      </c>
      <c r="C138" s="53">
        <v>5</v>
      </c>
      <c r="D138" s="53">
        <v>17</v>
      </c>
      <c r="E138" s="53">
        <v>31</v>
      </c>
      <c r="F138" s="53">
        <v>11</v>
      </c>
      <c r="G138" s="53">
        <v>9</v>
      </c>
      <c r="H138" s="34">
        <v>6</v>
      </c>
    </row>
    <row r="139" spans="1:8" x14ac:dyDescent="0.2">
      <c r="A139" s="42" t="str">
        <f>VLOOKUP("&lt;Zeilentitel_9&gt;",Uebersetzungen!$B$3:$E$85,Uebersetzungen!$B$2+1,FALSE)</f>
        <v>Region Plessur</v>
      </c>
      <c r="B139" s="47">
        <v>363</v>
      </c>
      <c r="C139" s="53">
        <v>26</v>
      </c>
      <c r="D139" s="53">
        <v>72</v>
      </c>
      <c r="E139" s="53">
        <v>107</v>
      </c>
      <c r="F139" s="53">
        <v>126</v>
      </c>
      <c r="G139" s="53">
        <v>24</v>
      </c>
      <c r="H139" s="34">
        <v>8</v>
      </c>
    </row>
    <row r="140" spans="1:8" x14ac:dyDescent="0.2">
      <c r="A140" s="42" t="str">
        <f>VLOOKUP("&lt;Zeilentitel_10&gt;",Uebersetzungen!$B$3:$E$85,Uebersetzungen!$B$2+1,FALSE)</f>
        <v>Region Prättigau/Davos</v>
      </c>
      <c r="B140" s="47">
        <v>214</v>
      </c>
      <c r="C140" s="53">
        <v>11</v>
      </c>
      <c r="D140" s="53">
        <v>36</v>
      </c>
      <c r="E140" s="53">
        <v>61</v>
      </c>
      <c r="F140" s="53">
        <v>64</v>
      </c>
      <c r="G140" s="53">
        <v>31</v>
      </c>
      <c r="H140" s="34">
        <v>11</v>
      </c>
    </row>
    <row r="141" spans="1:8" x14ac:dyDescent="0.2">
      <c r="A141" s="42" t="str">
        <f>VLOOKUP("&lt;Zeilentitel_11&gt;",Uebersetzungen!$B$3:$E$85,Uebersetzungen!$B$2+1,FALSE)</f>
        <v>Region Surselva</v>
      </c>
      <c r="B141" s="47">
        <v>134</v>
      </c>
      <c r="C141" s="53">
        <v>1</v>
      </c>
      <c r="D141" s="53">
        <v>23</v>
      </c>
      <c r="E141" s="53">
        <v>46</v>
      </c>
      <c r="F141" s="53">
        <v>30</v>
      </c>
      <c r="G141" s="53">
        <v>23</v>
      </c>
      <c r="H141" s="34">
        <v>11</v>
      </c>
    </row>
    <row r="142" spans="1:8" ht="13.5" thickBot="1" x14ac:dyDescent="0.25">
      <c r="A142" s="43" t="str">
        <f>VLOOKUP("&lt;Zeilentitel_12&gt;",Uebersetzungen!$B$3:$E$85,Uebersetzungen!$B$2+1,FALSE)</f>
        <v>Region Viamala</v>
      </c>
      <c r="B142" s="52">
        <v>103</v>
      </c>
      <c r="C142" s="58">
        <v>3</v>
      </c>
      <c r="D142" s="58">
        <v>27</v>
      </c>
      <c r="E142" s="58">
        <v>35</v>
      </c>
      <c r="F142" s="58">
        <v>18</v>
      </c>
      <c r="G142" s="58">
        <v>11</v>
      </c>
      <c r="H142" s="37">
        <v>9</v>
      </c>
    </row>
    <row r="143" spans="1:8" x14ac:dyDescent="0.2">
      <c r="A143" s="10"/>
      <c r="B143" s="9"/>
      <c r="C143" s="9"/>
      <c r="D143" s="9"/>
      <c r="E143" s="9"/>
      <c r="F143" s="9"/>
      <c r="G143" s="9"/>
      <c r="H143" s="9"/>
    </row>
    <row r="144" spans="1:8" x14ac:dyDescent="0.2">
      <c r="A144" s="4" t="str">
        <f>VLOOKUP("&lt;Quelle_1&gt;",Uebersetzungen!$B$3:$E$38,Uebersetzungen!$B$2+1,FALSE)</f>
        <v>Quelle: BFS (Bau- und Wohnbaustatistik)</v>
      </c>
    </row>
    <row r="145" spans="1:1" x14ac:dyDescent="0.2">
      <c r="A145" s="7" t="str">
        <f>VLOOKUP("&lt;Aktualisierung&gt;",Uebersetzungen!$B$3:$E$38,Uebersetzungen!$B$2+1,FALSE)</f>
        <v>Letztmals aktualisiert am: 17.07.2024</v>
      </c>
    </row>
  </sheetData>
  <sheetProtection sheet="1" objects="1" scenarios="1"/>
  <mergeCells count="2">
    <mergeCell ref="A10:H10"/>
    <mergeCell ref="B14:H14"/>
  </mergeCells>
  <pageMargins left="0.7" right="0.7" top="0.78740157499999996" bottom="0.78740157499999996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Option Button 1">
              <controlPr defaultSize="0" autoFill="0" autoLine="0" autoPict="0">
                <anchor moveWithCells="1">
                  <from>
                    <xdr:col>3</xdr:col>
                    <xdr:colOff>257175</xdr:colOff>
                    <xdr:row>1</xdr:row>
                    <xdr:rowOff>123825</xdr:rowOff>
                  </from>
                  <to>
                    <xdr:col>3</xdr:col>
                    <xdr:colOff>1247775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Option Button 2">
              <controlPr defaultSize="0" autoFill="0" autoLine="0" autoPict="0">
                <anchor moveWithCells="1">
                  <from>
                    <xdr:col>3</xdr:col>
                    <xdr:colOff>257175</xdr:colOff>
                    <xdr:row>2</xdr:row>
                    <xdr:rowOff>142875</xdr:rowOff>
                  </from>
                  <to>
                    <xdr:col>4</xdr:col>
                    <xdr:colOff>152400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Option Button 3">
              <controlPr defaultSize="0" autoFill="0" autoLine="0" autoPict="0">
                <anchor moveWithCells="1">
                  <from>
                    <xdr:col>3</xdr:col>
                    <xdr:colOff>257175</xdr:colOff>
                    <xdr:row>3</xdr:row>
                    <xdr:rowOff>152400</xdr:rowOff>
                  </from>
                  <to>
                    <xdr:col>3</xdr:col>
                    <xdr:colOff>1247775</xdr:colOff>
                    <xdr:row>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5"/>
  <sheetViews>
    <sheetView zoomScaleNormal="100" workbookViewId="0"/>
  </sheetViews>
  <sheetFormatPr baseColWidth="10" defaultRowHeight="12.75" x14ac:dyDescent="0.2"/>
  <cols>
    <col min="1" max="1" width="37.140625" style="7" customWidth="1"/>
    <col min="2" max="8" width="21.5703125" style="7" customWidth="1"/>
    <col min="9" max="16384" width="11.42578125" style="7"/>
  </cols>
  <sheetData>
    <row r="1" spans="1:8" s="1" customFormat="1" x14ac:dyDescent="0.2"/>
    <row r="2" spans="1:8" s="1" customFormat="1" x14ac:dyDescent="0.2">
      <c r="B2" s="8"/>
      <c r="C2" s="8"/>
      <c r="D2" s="8"/>
      <c r="E2" s="8"/>
      <c r="F2" s="8"/>
      <c r="G2" s="8"/>
      <c r="H2" s="8"/>
    </row>
    <row r="3" spans="1:8" s="1" customFormat="1" x14ac:dyDescent="0.2">
      <c r="B3" s="8"/>
      <c r="C3" s="8"/>
      <c r="D3" s="8"/>
      <c r="E3" s="8"/>
      <c r="F3" s="8"/>
      <c r="G3" s="8"/>
      <c r="H3" s="8"/>
    </row>
    <row r="4" spans="1:8" s="1" customFormat="1" x14ac:dyDescent="0.2">
      <c r="B4" s="8"/>
      <c r="C4" s="8"/>
      <c r="D4" s="8"/>
      <c r="E4" s="8"/>
      <c r="F4" s="8"/>
      <c r="G4" s="8"/>
      <c r="H4" s="8"/>
    </row>
    <row r="5" spans="1:8" s="2" customFormat="1" x14ac:dyDescent="0.2"/>
    <row r="6" spans="1:8" s="1" customFormat="1" ht="6" customHeight="1" x14ac:dyDescent="0.2">
      <c r="A6" s="2"/>
      <c r="B6" s="2"/>
      <c r="C6" s="2"/>
      <c r="D6" s="2"/>
      <c r="E6" s="2"/>
      <c r="F6" s="2"/>
      <c r="G6" s="2"/>
      <c r="H6" s="2"/>
    </row>
    <row r="7" spans="1:8" s="1" customFormat="1" ht="6" customHeight="1" x14ac:dyDescent="0.2">
      <c r="A7" s="2"/>
      <c r="B7" s="2"/>
      <c r="C7" s="2"/>
      <c r="D7" s="2"/>
      <c r="E7" s="2"/>
      <c r="F7" s="2"/>
      <c r="G7" s="2"/>
      <c r="H7" s="2"/>
    </row>
    <row r="8" spans="1:8" s="2" customFormat="1" ht="15.75" customHeight="1" x14ac:dyDescent="0.2">
      <c r="A8" s="39" t="str">
        <f>VLOOKUP("&lt;Fachbereich&gt;",Uebersetzungen!$B$3:$E$85,Uebersetzungen!$B$2+1,FALSE)</f>
        <v>Daten &amp; Statistik</v>
      </c>
      <c r="B8" s="3"/>
      <c r="C8" s="3"/>
      <c r="D8" s="3"/>
      <c r="E8" s="3"/>
      <c r="F8" s="3"/>
      <c r="G8" s="3"/>
      <c r="H8" s="3"/>
    </row>
    <row r="9" spans="1:8" s="2" customFormat="1" ht="15.75" customHeight="1" x14ac:dyDescent="0.2">
      <c r="B9" s="3"/>
      <c r="C9" s="3"/>
      <c r="D9" s="3"/>
      <c r="E9" s="3"/>
      <c r="F9" s="3"/>
      <c r="G9" s="3"/>
      <c r="H9" s="3"/>
    </row>
    <row r="10" spans="1:8" s="2" customFormat="1" ht="15.75" customHeight="1" x14ac:dyDescent="0.25">
      <c r="A10" s="62" t="str">
        <f>VLOOKUP("&lt;Titel&gt;",Uebersetzungen!$B$3:$E$33,Uebersetzungen!$B$2+1,FALSE)</f>
        <v>Neu erstellte Wohnungen nach Zimmerzahl</v>
      </c>
      <c r="B10" s="63"/>
      <c r="C10" s="63"/>
      <c r="D10" s="63"/>
      <c r="E10" s="63"/>
      <c r="F10" s="63"/>
      <c r="G10" s="63"/>
      <c r="H10" s="63"/>
    </row>
    <row r="11" spans="1:8" s="4" customFormat="1" x14ac:dyDescent="0.2">
      <c r="A11" s="24" t="str">
        <f>VLOOKUP("&lt;UTitel&gt;",Uebersetzungen!$B$3:$E$85,Uebersetzungen!$B$2+1,FALSE)</f>
        <v>(Gemeindestand 2023: 101 Gemeinden)</v>
      </c>
      <c r="B11" s="25"/>
      <c r="C11" s="25"/>
      <c r="D11" s="25"/>
      <c r="E11" s="25"/>
      <c r="F11" s="25"/>
      <c r="G11" s="25"/>
      <c r="H11" s="26"/>
    </row>
    <row r="12" spans="1:8" s="4" customFormat="1" x14ac:dyDescent="0.2">
      <c r="A12" s="24"/>
      <c r="B12" s="25"/>
      <c r="C12" s="25"/>
      <c r="D12" s="25"/>
      <c r="E12" s="25"/>
      <c r="F12" s="25"/>
      <c r="G12" s="25"/>
      <c r="H12" s="26"/>
    </row>
    <row r="13" spans="1:8" s="4" customFormat="1" ht="13.5" thickBot="1" x14ac:dyDescent="0.25">
      <c r="A13" s="24"/>
      <c r="B13" s="25"/>
      <c r="C13" s="25"/>
      <c r="D13" s="25"/>
      <c r="E13" s="25"/>
      <c r="F13" s="25"/>
      <c r="G13" s="25"/>
      <c r="H13" s="26"/>
    </row>
    <row r="14" spans="1:8" s="4" customFormat="1" ht="18.75" thickBot="1" x14ac:dyDescent="0.25">
      <c r="A14" s="24"/>
      <c r="B14" s="64">
        <v>2019</v>
      </c>
      <c r="C14" s="65"/>
      <c r="D14" s="65"/>
      <c r="E14" s="65"/>
      <c r="F14" s="65"/>
      <c r="G14" s="65"/>
      <c r="H14" s="66"/>
    </row>
    <row r="15" spans="1:8" s="28" customFormat="1" ht="42" customHeight="1" x14ac:dyDescent="0.2">
      <c r="A15" s="46"/>
      <c r="B15" s="59" t="str">
        <f>VLOOKUP("&lt;SpaltenTitel_1&gt;",Uebersetzungen!$B$3:$E$31,Uebersetzungen!$B$2+1,FALSE)</f>
        <v>Wohnungen - Total</v>
      </c>
      <c r="C15" s="60" t="str">
        <f>VLOOKUP("&lt;SpaltenTitel_2&gt;",Uebersetzungen!$B$3:$E$31,Uebersetzungen!$B$2+1,FALSE)</f>
        <v>1-Zimmer-Wohnung</v>
      </c>
      <c r="D15" s="60" t="str">
        <f>VLOOKUP("&lt;SpaltenTitel_3&gt;",Uebersetzungen!$B$3:$E$31,Uebersetzungen!$B$2+1,FALSE)</f>
        <v>2-Zimmer-Wohnung</v>
      </c>
      <c r="E15" s="60" t="str">
        <f>VLOOKUP("&lt;SpaltenTitel_4&gt;",Uebersetzungen!$B$3:$E$31,Uebersetzungen!$B$2+1,FALSE)</f>
        <v>3-Zimmer-Wohnung</v>
      </c>
      <c r="F15" s="60" t="str">
        <f>VLOOKUP("&lt;SpaltenTitel_5&gt;",Uebersetzungen!$B$3:$E$31,Uebersetzungen!$B$2+1,FALSE)</f>
        <v>4-Zimmer-Wohnung</v>
      </c>
      <c r="G15" s="60" t="str">
        <f>VLOOKUP("&lt;SpaltenTitel_6&gt;",Uebersetzungen!$B$3:$E$31,Uebersetzungen!$B$2+1,FALSE)</f>
        <v>5-Zimmer-Wohnung</v>
      </c>
      <c r="H15" s="61" t="str">
        <f>VLOOKUP("&lt;SpaltenTitel_7&gt;",Uebersetzungen!$B$3:$E$31,Uebersetzungen!$B$2+1,FALSE)</f>
        <v>6-Zimmer-Wohnung oder grösser</v>
      </c>
    </row>
    <row r="16" spans="1:8" x14ac:dyDescent="0.2">
      <c r="A16" s="44"/>
      <c r="B16" s="47"/>
      <c r="C16" s="53"/>
      <c r="D16" s="53"/>
      <c r="E16" s="53"/>
      <c r="F16" s="53"/>
      <c r="G16" s="53"/>
      <c r="H16" s="31"/>
    </row>
    <row r="17" spans="1:8" x14ac:dyDescent="0.2">
      <c r="A17" s="45" t="str">
        <f>VLOOKUP("&lt;Zeilentitel_1&gt;",Uebersetzungen!$B$3:$E$85,Uebersetzungen!$B$2+1,FALSE)</f>
        <v>GRAUBÜNDEN</v>
      </c>
      <c r="B17" s="48">
        <v>1294</v>
      </c>
      <c r="C17" s="54">
        <v>69</v>
      </c>
      <c r="D17" s="54">
        <v>358</v>
      </c>
      <c r="E17" s="54">
        <v>402</v>
      </c>
      <c r="F17" s="54">
        <v>253</v>
      </c>
      <c r="G17" s="54">
        <v>120</v>
      </c>
      <c r="H17" s="32">
        <v>92</v>
      </c>
    </row>
    <row r="18" spans="1:8" x14ac:dyDescent="0.2">
      <c r="A18" s="5" t="str">
        <f>VLOOKUP("&lt;Zeilentitel_2&gt;",Uebersetzungen!$B$3:$E$85,Uebersetzungen!$B$2+1,FALSE)</f>
        <v>Region Albula</v>
      </c>
      <c r="B18" s="49">
        <v>36</v>
      </c>
      <c r="C18" s="55">
        <v>6</v>
      </c>
      <c r="D18" s="55">
        <v>3</v>
      </c>
      <c r="E18" s="55">
        <v>16</v>
      </c>
      <c r="F18" s="55">
        <v>6</v>
      </c>
      <c r="G18" s="55">
        <v>2</v>
      </c>
      <c r="H18" s="33">
        <v>3</v>
      </c>
    </row>
    <row r="19" spans="1:8" x14ac:dyDescent="0.2">
      <c r="A19" s="6" t="s">
        <v>0</v>
      </c>
      <c r="B19" s="47">
        <v>23</v>
      </c>
      <c r="C19" s="53">
        <v>6</v>
      </c>
      <c r="D19" s="53">
        <v>1</v>
      </c>
      <c r="E19" s="53">
        <v>12</v>
      </c>
      <c r="F19" s="53">
        <v>2</v>
      </c>
      <c r="G19" s="53">
        <v>0</v>
      </c>
      <c r="H19" s="34">
        <v>2</v>
      </c>
    </row>
    <row r="20" spans="1:8" x14ac:dyDescent="0.2">
      <c r="A20" s="6" t="s">
        <v>1</v>
      </c>
      <c r="B20" s="47">
        <v>8</v>
      </c>
      <c r="C20" s="53">
        <v>0</v>
      </c>
      <c r="D20" s="53">
        <v>0</v>
      </c>
      <c r="E20" s="53">
        <v>4</v>
      </c>
      <c r="F20" s="53">
        <v>4</v>
      </c>
      <c r="G20" s="53">
        <v>0</v>
      </c>
      <c r="H20" s="34">
        <v>0</v>
      </c>
    </row>
    <row r="21" spans="1:8" x14ac:dyDescent="0.2">
      <c r="A21" s="6" t="s">
        <v>94</v>
      </c>
      <c r="B21" s="47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34">
        <v>0</v>
      </c>
    </row>
    <row r="22" spans="1:8" x14ac:dyDescent="0.2">
      <c r="A22" s="6" t="s">
        <v>2</v>
      </c>
      <c r="B22" s="47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34">
        <v>0</v>
      </c>
    </row>
    <row r="23" spans="1:8" x14ac:dyDescent="0.2">
      <c r="A23" s="6" t="s">
        <v>88</v>
      </c>
      <c r="B23" s="47">
        <v>5</v>
      </c>
      <c r="C23" s="53">
        <v>0</v>
      </c>
      <c r="D23" s="53">
        <v>2</v>
      </c>
      <c r="E23" s="53">
        <v>0</v>
      </c>
      <c r="F23" s="53">
        <v>0</v>
      </c>
      <c r="G23" s="53">
        <v>2</v>
      </c>
      <c r="H23" s="34">
        <v>1</v>
      </c>
    </row>
    <row r="24" spans="1:8" x14ac:dyDescent="0.2">
      <c r="A24" s="6" t="s">
        <v>91</v>
      </c>
      <c r="B24" s="47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34">
        <v>0</v>
      </c>
    </row>
    <row r="25" spans="1:8" x14ac:dyDescent="0.2">
      <c r="A25" s="5" t="str">
        <f>VLOOKUP("&lt;Zeilentitel_3&gt;",Uebersetzungen!$B$3:$E$85,Uebersetzungen!$B$2+1,FALSE)</f>
        <v>Region Bernina</v>
      </c>
      <c r="B25" s="49">
        <v>2</v>
      </c>
      <c r="C25" s="55">
        <v>0</v>
      </c>
      <c r="D25" s="55">
        <v>0</v>
      </c>
      <c r="E25" s="55">
        <v>0</v>
      </c>
      <c r="F25" s="55">
        <v>0</v>
      </c>
      <c r="G25" s="55">
        <v>2</v>
      </c>
      <c r="H25" s="33">
        <v>0</v>
      </c>
    </row>
    <row r="26" spans="1:8" x14ac:dyDescent="0.2">
      <c r="A26" s="6" t="s">
        <v>3</v>
      </c>
      <c r="B26" s="47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34">
        <v>0</v>
      </c>
    </row>
    <row r="27" spans="1:8" x14ac:dyDescent="0.2">
      <c r="A27" s="6" t="s">
        <v>4</v>
      </c>
      <c r="B27" s="47">
        <v>2</v>
      </c>
      <c r="C27" s="53">
        <v>0</v>
      </c>
      <c r="D27" s="53">
        <v>0</v>
      </c>
      <c r="E27" s="53">
        <v>0</v>
      </c>
      <c r="F27" s="53">
        <v>0</v>
      </c>
      <c r="G27" s="53">
        <v>2</v>
      </c>
      <c r="H27" s="34">
        <v>0</v>
      </c>
    </row>
    <row r="28" spans="1:8" x14ac:dyDescent="0.2">
      <c r="A28" s="5" t="str">
        <f>VLOOKUP("&lt;Zeilentitel_4&gt;",Uebersetzungen!$B$3:$E$85,Uebersetzungen!$B$2+1,FALSE)</f>
        <v>Region Engiadina Bassa/Val Müstair</v>
      </c>
      <c r="B28" s="49">
        <v>9</v>
      </c>
      <c r="C28" s="55">
        <v>0</v>
      </c>
      <c r="D28" s="55">
        <v>3</v>
      </c>
      <c r="E28" s="55">
        <v>1</v>
      </c>
      <c r="F28" s="55">
        <v>3</v>
      </c>
      <c r="G28" s="55">
        <v>1</v>
      </c>
      <c r="H28" s="33">
        <v>1</v>
      </c>
    </row>
    <row r="29" spans="1:8" x14ac:dyDescent="0.2">
      <c r="A29" s="6" t="s">
        <v>37</v>
      </c>
      <c r="B29" s="47">
        <v>3</v>
      </c>
      <c r="C29" s="53">
        <v>0</v>
      </c>
      <c r="D29" s="53">
        <v>0</v>
      </c>
      <c r="E29" s="53">
        <v>0</v>
      </c>
      <c r="F29" s="53">
        <v>2</v>
      </c>
      <c r="G29" s="53">
        <v>0</v>
      </c>
      <c r="H29" s="34">
        <v>1</v>
      </c>
    </row>
    <row r="30" spans="1:8" x14ac:dyDescent="0.2">
      <c r="A30" s="6" t="s">
        <v>38</v>
      </c>
      <c r="B30" s="47">
        <v>3</v>
      </c>
      <c r="C30" s="53">
        <v>0</v>
      </c>
      <c r="D30" s="53">
        <v>2</v>
      </c>
      <c r="E30" s="53">
        <v>1</v>
      </c>
      <c r="F30" s="53">
        <v>0</v>
      </c>
      <c r="G30" s="53">
        <v>0</v>
      </c>
      <c r="H30" s="34">
        <v>0</v>
      </c>
    </row>
    <row r="31" spans="1:8" x14ac:dyDescent="0.2">
      <c r="A31" s="6" t="s">
        <v>39</v>
      </c>
      <c r="B31" s="47">
        <v>0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34">
        <v>0</v>
      </c>
    </row>
    <row r="32" spans="1:8" x14ac:dyDescent="0.2">
      <c r="A32" s="6" t="s">
        <v>40</v>
      </c>
      <c r="B32" s="47">
        <v>1</v>
      </c>
      <c r="C32" s="53">
        <v>0</v>
      </c>
      <c r="D32" s="53">
        <v>1</v>
      </c>
      <c r="E32" s="53">
        <v>0</v>
      </c>
      <c r="F32" s="53">
        <v>0</v>
      </c>
      <c r="G32" s="53">
        <v>0</v>
      </c>
      <c r="H32" s="34">
        <v>0</v>
      </c>
    </row>
    <row r="33" spans="1:8" x14ac:dyDescent="0.2">
      <c r="A33" s="6" t="s">
        <v>59</v>
      </c>
      <c r="B33" s="47">
        <v>2</v>
      </c>
      <c r="C33" s="53">
        <v>0</v>
      </c>
      <c r="D33" s="53">
        <v>0</v>
      </c>
      <c r="E33" s="53">
        <v>0</v>
      </c>
      <c r="F33" s="53">
        <v>1</v>
      </c>
      <c r="G33" s="53">
        <v>1</v>
      </c>
      <c r="H33" s="34">
        <v>0</v>
      </c>
    </row>
    <row r="34" spans="1:8" x14ac:dyDescent="0.2">
      <c r="A34" s="5" t="str">
        <f>VLOOKUP("&lt;Zeilentitel_5&gt;",Uebersetzungen!$B$3:$E$85,Uebersetzungen!$B$2+1,FALSE)</f>
        <v>Region Imboden</v>
      </c>
      <c r="B34" s="49">
        <v>249</v>
      </c>
      <c r="C34" s="55">
        <v>11</v>
      </c>
      <c r="D34" s="55">
        <v>50</v>
      </c>
      <c r="E34" s="55">
        <v>107</v>
      </c>
      <c r="F34" s="55">
        <v>35</v>
      </c>
      <c r="G34" s="55">
        <v>21</v>
      </c>
      <c r="H34" s="33">
        <v>25</v>
      </c>
    </row>
    <row r="35" spans="1:8" x14ac:dyDescent="0.2">
      <c r="A35" s="6" t="s">
        <v>30</v>
      </c>
      <c r="B35" s="47">
        <v>48</v>
      </c>
      <c r="C35" s="53">
        <v>0</v>
      </c>
      <c r="D35" s="53">
        <v>8</v>
      </c>
      <c r="E35" s="53">
        <v>28</v>
      </c>
      <c r="F35" s="53">
        <v>7</v>
      </c>
      <c r="G35" s="53">
        <v>5</v>
      </c>
      <c r="H35" s="34">
        <v>0</v>
      </c>
    </row>
    <row r="36" spans="1:8" x14ac:dyDescent="0.2">
      <c r="A36" s="6" t="s">
        <v>31</v>
      </c>
      <c r="B36" s="47">
        <v>20</v>
      </c>
      <c r="C36" s="53">
        <v>0</v>
      </c>
      <c r="D36" s="53">
        <v>1</v>
      </c>
      <c r="E36" s="53">
        <v>0</v>
      </c>
      <c r="F36" s="53">
        <v>2</v>
      </c>
      <c r="G36" s="53">
        <v>4</v>
      </c>
      <c r="H36" s="34">
        <v>13</v>
      </c>
    </row>
    <row r="37" spans="1:8" x14ac:dyDescent="0.2">
      <c r="A37" s="6" t="s">
        <v>32</v>
      </c>
      <c r="B37" s="47">
        <v>11</v>
      </c>
      <c r="C37" s="53">
        <v>0</v>
      </c>
      <c r="D37" s="53">
        <v>1</v>
      </c>
      <c r="E37" s="53">
        <v>1</v>
      </c>
      <c r="F37" s="53">
        <v>2</v>
      </c>
      <c r="G37" s="53">
        <v>2</v>
      </c>
      <c r="H37" s="34">
        <v>5</v>
      </c>
    </row>
    <row r="38" spans="1:8" x14ac:dyDescent="0.2">
      <c r="A38" s="6" t="s">
        <v>33</v>
      </c>
      <c r="B38" s="47">
        <v>7</v>
      </c>
      <c r="C38" s="53">
        <v>0</v>
      </c>
      <c r="D38" s="53">
        <v>0</v>
      </c>
      <c r="E38" s="53">
        <v>0</v>
      </c>
      <c r="F38" s="53">
        <v>6</v>
      </c>
      <c r="G38" s="53">
        <v>0</v>
      </c>
      <c r="H38" s="34">
        <v>1</v>
      </c>
    </row>
    <row r="39" spans="1:8" x14ac:dyDescent="0.2">
      <c r="A39" s="6" t="s">
        <v>34</v>
      </c>
      <c r="B39" s="47">
        <v>151</v>
      </c>
      <c r="C39" s="53">
        <v>11</v>
      </c>
      <c r="D39" s="53">
        <v>40</v>
      </c>
      <c r="E39" s="53">
        <v>77</v>
      </c>
      <c r="F39" s="53">
        <v>12</v>
      </c>
      <c r="G39" s="53">
        <v>8</v>
      </c>
      <c r="H39" s="34">
        <v>3</v>
      </c>
    </row>
    <row r="40" spans="1:8" x14ac:dyDescent="0.2">
      <c r="A40" s="6" t="s">
        <v>35</v>
      </c>
      <c r="B40" s="47">
        <v>1</v>
      </c>
      <c r="C40" s="53">
        <v>0</v>
      </c>
      <c r="D40" s="53">
        <v>0</v>
      </c>
      <c r="E40" s="53">
        <v>0</v>
      </c>
      <c r="F40" s="53">
        <v>1</v>
      </c>
      <c r="G40" s="53">
        <v>0</v>
      </c>
      <c r="H40" s="34">
        <v>0</v>
      </c>
    </row>
    <row r="41" spans="1:8" x14ac:dyDescent="0.2">
      <c r="A41" s="6" t="s">
        <v>36</v>
      </c>
      <c r="B41" s="47">
        <v>11</v>
      </c>
      <c r="C41" s="53">
        <v>0</v>
      </c>
      <c r="D41" s="53">
        <v>0</v>
      </c>
      <c r="E41" s="53">
        <v>1</v>
      </c>
      <c r="F41" s="53">
        <v>5</v>
      </c>
      <c r="G41" s="53">
        <v>2</v>
      </c>
      <c r="H41" s="34">
        <v>3</v>
      </c>
    </row>
    <row r="42" spans="1:8" x14ac:dyDescent="0.2">
      <c r="A42" s="5" t="str">
        <f>VLOOKUP("&lt;Zeilentitel_6&gt;",Uebersetzungen!$B$3:$E$85,Uebersetzungen!$B$2+1,FALSE)</f>
        <v>Region Landquart</v>
      </c>
      <c r="B42" s="49">
        <v>130</v>
      </c>
      <c r="C42" s="55">
        <v>2</v>
      </c>
      <c r="D42" s="55">
        <v>22</v>
      </c>
      <c r="E42" s="55">
        <v>41</v>
      </c>
      <c r="F42" s="55">
        <v>39</v>
      </c>
      <c r="G42" s="55">
        <v>12</v>
      </c>
      <c r="H42" s="33">
        <v>14</v>
      </c>
    </row>
    <row r="43" spans="1:8" x14ac:dyDescent="0.2">
      <c r="A43" s="6" t="s">
        <v>70</v>
      </c>
      <c r="B43" s="47">
        <v>12</v>
      </c>
      <c r="C43" s="53">
        <v>0</v>
      </c>
      <c r="D43" s="53">
        <v>1</v>
      </c>
      <c r="E43" s="53">
        <v>2</v>
      </c>
      <c r="F43" s="53">
        <v>5</v>
      </c>
      <c r="G43" s="53">
        <v>1</v>
      </c>
      <c r="H43" s="34">
        <v>3</v>
      </c>
    </row>
    <row r="44" spans="1:8" x14ac:dyDescent="0.2">
      <c r="A44" s="6" t="s">
        <v>71</v>
      </c>
      <c r="B44" s="47">
        <v>34</v>
      </c>
      <c r="C44" s="53">
        <v>0</v>
      </c>
      <c r="D44" s="53">
        <v>8</v>
      </c>
      <c r="E44" s="53">
        <v>8</v>
      </c>
      <c r="F44" s="53">
        <v>14</v>
      </c>
      <c r="G44" s="53">
        <v>1</v>
      </c>
      <c r="H44" s="34">
        <v>3</v>
      </c>
    </row>
    <row r="45" spans="1:8" x14ac:dyDescent="0.2">
      <c r="A45" s="6" t="s">
        <v>72</v>
      </c>
      <c r="B45" s="47">
        <v>18</v>
      </c>
      <c r="C45" s="53">
        <v>2</v>
      </c>
      <c r="D45" s="53">
        <v>4</v>
      </c>
      <c r="E45" s="53">
        <v>8</v>
      </c>
      <c r="F45" s="53">
        <v>4</v>
      </c>
      <c r="G45" s="53">
        <v>0</v>
      </c>
      <c r="H45" s="34">
        <v>0</v>
      </c>
    </row>
    <row r="46" spans="1:8" x14ac:dyDescent="0.2">
      <c r="A46" s="6" t="s">
        <v>73</v>
      </c>
      <c r="B46" s="47">
        <v>15</v>
      </c>
      <c r="C46" s="53">
        <v>0</v>
      </c>
      <c r="D46" s="53">
        <v>5</v>
      </c>
      <c r="E46" s="53">
        <v>3</v>
      </c>
      <c r="F46" s="53">
        <v>6</v>
      </c>
      <c r="G46" s="53">
        <v>1</v>
      </c>
      <c r="H46" s="34">
        <v>0</v>
      </c>
    </row>
    <row r="47" spans="1:8" x14ac:dyDescent="0.2">
      <c r="A47" s="6" t="s">
        <v>74</v>
      </c>
      <c r="B47" s="47">
        <v>8</v>
      </c>
      <c r="C47" s="53">
        <v>0</v>
      </c>
      <c r="D47" s="53">
        <v>1</v>
      </c>
      <c r="E47" s="53">
        <v>4</v>
      </c>
      <c r="F47" s="53">
        <v>3</v>
      </c>
      <c r="G47" s="53">
        <v>0</v>
      </c>
      <c r="H47" s="34">
        <v>0</v>
      </c>
    </row>
    <row r="48" spans="1:8" x14ac:dyDescent="0.2">
      <c r="A48" s="6" t="s">
        <v>75</v>
      </c>
      <c r="B48" s="47">
        <v>21</v>
      </c>
      <c r="C48" s="53">
        <v>0</v>
      </c>
      <c r="D48" s="53">
        <v>2</v>
      </c>
      <c r="E48" s="53">
        <v>9</v>
      </c>
      <c r="F48" s="53">
        <v>5</v>
      </c>
      <c r="G48" s="53">
        <v>3</v>
      </c>
      <c r="H48" s="34">
        <v>2</v>
      </c>
    </row>
    <row r="49" spans="1:8" x14ac:dyDescent="0.2">
      <c r="A49" s="6" t="s">
        <v>76</v>
      </c>
      <c r="B49" s="47">
        <v>11</v>
      </c>
      <c r="C49" s="53">
        <v>0</v>
      </c>
      <c r="D49" s="53">
        <v>1</v>
      </c>
      <c r="E49" s="53">
        <v>4</v>
      </c>
      <c r="F49" s="53">
        <v>2</v>
      </c>
      <c r="G49" s="53">
        <v>0</v>
      </c>
      <c r="H49" s="34">
        <v>4</v>
      </c>
    </row>
    <row r="50" spans="1:8" x14ac:dyDescent="0.2">
      <c r="A50" s="6" t="s">
        <v>77</v>
      </c>
      <c r="B50" s="47">
        <v>130</v>
      </c>
      <c r="C50" s="53">
        <v>2</v>
      </c>
      <c r="D50" s="53">
        <v>22</v>
      </c>
      <c r="E50" s="53">
        <v>41</v>
      </c>
      <c r="F50" s="53">
        <v>39</v>
      </c>
      <c r="G50" s="53">
        <v>12</v>
      </c>
      <c r="H50" s="34">
        <v>14</v>
      </c>
    </row>
    <row r="51" spans="1:8" x14ac:dyDescent="0.2">
      <c r="A51" s="5" t="str">
        <f>VLOOKUP("&lt;Zeilentitel_7&gt;",Uebersetzungen!$B$3:$E$85,Uebersetzungen!$B$2+1,FALSE)</f>
        <v>Region Maloja</v>
      </c>
      <c r="B51" s="49">
        <v>79</v>
      </c>
      <c r="C51" s="55">
        <v>15</v>
      </c>
      <c r="D51" s="55">
        <v>7</v>
      </c>
      <c r="E51" s="55">
        <v>26</v>
      </c>
      <c r="F51" s="55">
        <v>21</v>
      </c>
      <c r="G51" s="55">
        <v>3</v>
      </c>
      <c r="H51" s="33">
        <v>7</v>
      </c>
    </row>
    <row r="52" spans="1:8" x14ac:dyDescent="0.2">
      <c r="A52" s="6" t="s">
        <v>41</v>
      </c>
      <c r="B52" s="47">
        <v>15</v>
      </c>
      <c r="C52" s="53">
        <v>10</v>
      </c>
      <c r="D52" s="53">
        <v>0</v>
      </c>
      <c r="E52" s="53">
        <v>4</v>
      </c>
      <c r="F52" s="53">
        <v>0</v>
      </c>
      <c r="G52" s="53">
        <v>0</v>
      </c>
      <c r="H52" s="34">
        <v>1</v>
      </c>
    </row>
    <row r="53" spans="1:8" x14ac:dyDescent="0.2">
      <c r="A53" s="6" t="s">
        <v>42</v>
      </c>
      <c r="B53" s="47">
        <v>3</v>
      </c>
      <c r="C53" s="53">
        <v>0</v>
      </c>
      <c r="D53" s="53">
        <v>0</v>
      </c>
      <c r="E53" s="53">
        <v>1</v>
      </c>
      <c r="F53" s="53">
        <v>2</v>
      </c>
      <c r="G53" s="53">
        <v>0</v>
      </c>
      <c r="H53" s="34">
        <v>0</v>
      </c>
    </row>
    <row r="54" spans="1:8" x14ac:dyDescent="0.2">
      <c r="A54" s="6" t="s">
        <v>43</v>
      </c>
      <c r="B54" s="47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34">
        <v>0</v>
      </c>
    </row>
    <row r="55" spans="1:8" x14ac:dyDescent="0.2">
      <c r="A55" s="6" t="s">
        <v>44</v>
      </c>
      <c r="B55" s="47">
        <v>4</v>
      </c>
      <c r="C55" s="53">
        <v>0</v>
      </c>
      <c r="D55" s="53">
        <v>0</v>
      </c>
      <c r="E55" s="53">
        <v>1</v>
      </c>
      <c r="F55" s="53">
        <v>2</v>
      </c>
      <c r="G55" s="53">
        <v>0</v>
      </c>
      <c r="H55" s="34">
        <v>1</v>
      </c>
    </row>
    <row r="56" spans="1:8" x14ac:dyDescent="0.2">
      <c r="A56" s="6" t="s">
        <v>93</v>
      </c>
      <c r="B56" s="47">
        <v>16</v>
      </c>
      <c r="C56" s="53">
        <v>4</v>
      </c>
      <c r="D56" s="53">
        <v>1</v>
      </c>
      <c r="E56" s="53">
        <v>5</v>
      </c>
      <c r="F56" s="53">
        <v>4</v>
      </c>
      <c r="G56" s="53">
        <v>2</v>
      </c>
      <c r="H56" s="34">
        <v>0</v>
      </c>
    </row>
    <row r="57" spans="1:8" x14ac:dyDescent="0.2">
      <c r="A57" s="6" t="s">
        <v>45</v>
      </c>
      <c r="B57" s="47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34">
        <v>0</v>
      </c>
    </row>
    <row r="58" spans="1:8" x14ac:dyDescent="0.2">
      <c r="A58" s="6" t="s">
        <v>95</v>
      </c>
      <c r="B58" s="47">
        <v>18</v>
      </c>
      <c r="C58" s="53">
        <v>1</v>
      </c>
      <c r="D58" s="53">
        <v>3</v>
      </c>
      <c r="E58" s="53">
        <v>10</v>
      </c>
      <c r="F58" s="53">
        <v>4</v>
      </c>
      <c r="G58" s="53">
        <v>0</v>
      </c>
      <c r="H58" s="34">
        <v>0</v>
      </c>
    </row>
    <row r="59" spans="1:8" x14ac:dyDescent="0.2">
      <c r="A59" s="6" t="s">
        <v>46</v>
      </c>
      <c r="B59" s="47">
        <v>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34">
        <v>0</v>
      </c>
    </row>
    <row r="60" spans="1:8" x14ac:dyDescent="0.2">
      <c r="A60" s="6" t="s">
        <v>96</v>
      </c>
      <c r="B60" s="47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34">
        <v>0</v>
      </c>
    </row>
    <row r="61" spans="1:8" x14ac:dyDescent="0.2">
      <c r="A61" s="6" t="s">
        <v>47</v>
      </c>
      <c r="B61" s="47">
        <v>7</v>
      </c>
      <c r="C61" s="53">
        <v>0</v>
      </c>
      <c r="D61" s="53">
        <v>2</v>
      </c>
      <c r="E61" s="53">
        <v>0</v>
      </c>
      <c r="F61" s="53">
        <v>4</v>
      </c>
      <c r="G61" s="53">
        <v>0</v>
      </c>
      <c r="H61" s="34">
        <v>1</v>
      </c>
    </row>
    <row r="62" spans="1:8" x14ac:dyDescent="0.2">
      <c r="A62" s="6" t="s">
        <v>48</v>
      </c>
      <c r="B62" s="47">
        <v>16</v>
      </c>
      <c r="C62" s="53">
        <v>0</v>
      </c>
      <c r="D62" s="53">
        <v>1</v>
      </c>
      <c r="E62" s="53">
        <v>5</v>
      </c>
      <c r="F62" s="53">
        <v>5</v>
      </c>
      <c r="G62" s="53">
        <v>1</v>
      </c>
      <c r="H62" s="34">
        <v>4</v>
      </c>
    </row>
    <row r="63" spans="1:8" x14ac:dyDescent="0.2">
      <c r="A63" s="6" t="s">
        <v>97</v>
      </c>
      <c r="B63" s="47">
        <v>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34">
        <v>0</v>
      </c>
    </row>
    <row r="64" spans="1:8" x14ac:dyDescent="0.2">
      <c r="A64" s="5" t="str">
        <f>VLOOKUP("&lt;Zeilentitel_8&gt;",Uebersetzungen!$B$3:$E$85,Uebersetzungen!$B$2+1,FALSE)</f>
        <v>Region Moesa</v>
      </c>
      <c r="B64" s="49">
        <v>70</v>
      </c>
      <c r="C64" s="55">
        <v>0</v>
      </c>
      <c r="D64" s="55">
        <v>16</v>
      </c>
      <c r="E64" s="55">
        <v>26</v>
      </c>
      <c r="F64" s="55">
        <v>16</v>
      </c>
      <c r="G64" s="55">
        <v>7</v>
      </c>
      <c r="H64" s="33">
        <v>5</v>
      </c>
    </row>
    <row r="65" spans="1:8" x14ac:dyDescent="0.2">
      <c r="A65" s="6" t="s">
        <v>49</v>
      </c>
      <c r="B65" s="47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34">
        <v>0</v>
      </c>
    </row>
    <row r="66" spans="1:8" x14ac:dyDescent="0.2">
      <c r="A66" s="6" t="s">
        <v>50</v>
      </c>
      <c r="B66" s="47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34">
        <v>0</v>
      </c>
    </row>
    <row r="67" spans="1:8" x14ac:dyDescent="0.2">
      <c r="A67" s="6" t="s">
        <v>51</v>
      </c>
      <c r="B67" s="47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34">
        <v>0</v>
      </c>
    </row>
    <row r="68" spans="1:8" x14ac:dyDescent="0.2">
      <c r="A68" s="6" t="s">
        <v>52</v>
      </c>
      <c r="B68" s="47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34">
        <v>0</v>
      </c>
    </row>
    <row r="69" spans="1:8" x14ac:dyDescent="0.2">
      <c r="A69" s="6" t="s">
        <v>53</v>
      </c>
      <c r="B69" s="47">
        <v>2</v>
      </c>
      <c r="C69" s="53">
        <v>0</v>
      </c>
      <c r="D69" s="53">
        <v>0</v>
      </c>
      <c r="E69" s="53">
        <v>0</v>
      </c>
      <c r="F69" s="53">
        <v>0</v>
      </c>
      <c r="G69" s="53">
        <v>2</v>
      </c>
      <c r="H69" s="34">
        <v>0</v>
      </c>
    </row>
    <row r="70" spans="1:8" x14ac:dyDescent="0.2">
      <c r="A70" s="6" t="s">
        <v>54</v>
      </c>
      <c r="B70" s="47">
        <v>2</v>
      </c>
      <c r="C70" s="53">
        <v>0</v>
      </c>
      <c r="D70" s="53">
        <v>0</v>
      </c>
      <c r="E70" s="53">
        <v>1</v>
      </c>
      <c r="F70" s="53">
        <v>1</v>
      </c>
      <c r="G70" s="53">
        <v>0</v>
      </c>
      <c r="H70" s="34">
        <v>0</v>
      </c>
    </row>
    <row r="71" spans="1:8" x14ac:dyDescent="0.2">
      <c r="A71" s="6" t="s">
        <v>55</v>
      </c>
      <c r="B71" s="47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34">
        <v>0</v>
      </c>
    </row>
    <row r="72" spans="1:8" x14ac:dyDescent="0.2">
      <c r="A72" s="6" t="s">
        <v>56</v>
      </c>
      <c r="B72" s="47">
        <v>10</v>
      </c>
      <c r="C72" s="53">
        <v>0</v>
      </c>
      <c r="D72" s="53">
        <v>4</v>
      </c>
      <c r="E72" s="53">
        <v>1</v>
      </c>
      <c r="F72" s="53">
        <v>2</v>
      </c>
      <c r="G72" s="53">
        <v>3</v>
      </c>
      <c r="H72" s="34">
        <v>0</v>
      </c>
    </row>
    <row r="73" spans="1:8" x14ac:dyDescent="0.2">
      <c r="A73" s="6" t="s">
        <v>57</v>
      </c>
      <c r="B73" s="47">
        <v>26</v>
      </c>
      <c r="C73" s="53">
        <v>0</v>
      </c>
      <c r="D73" s="53">
        <v>10</v>
      </c>
      <c r="E73" s="53">
        <v>11</v>
      </c>
      <c r="F73" s="53">
        <v>5</v>
      </c>
      <c r="G73" s="53">
        <v>0</v>
      </c>
      <c r="H73" s="34">
        <v>0</v>
      </c>
    </row>
    <row r="74" spans="1:8" x14ac:dyDescent="0.2">
      <c r="A74" s="6" t="s">
        <v>98</v>
      </c>
      <c r="B74" s="47">
        <v>13</v>
      </c>
      <c r="C74" s="53">
        <v>0</v>
      </c>
      <c r="D74" s="53">
        <v>0</v>
      </c>
      <c r="E74" s="53">
        <v>1</v>
      </c>
      <c r="F74" s="53">
        <v>6</v>
      </c>
      <c r="G74" s="53">
        <v>1</v>
      </c>
      <c r="H74" s="34">
        <v>5</v>
      </c>
    </row>
    <row r="75" spans="1:8" x14ac:dyDescent="0.2">
      <c r="A75" s="6" t="s">
        <v>58</v>
      </c>
      <c r="B75" s="47">
        <v>17</v>
      </c>
      <c r="C75" s="53">
        <v>0</v>
      </c>
      <c r="D75" s="53">
        <v>2</v>
      </c>
      <c r="E75" s="53">
        <v>12</v>
      </c>
      <c r="F75" s="53">
        <v>2</v>
      </c>
      <c r="G75" s="53">
        <v>1</v>
      </c>
      <c r="H75" s="34">
        <v>0</v>
      </c>
    </row>
    <row r="76" spans="1:8" x14ac:dyDescent="0.2">
      <c r="A76" s="6" t="s">
        <v>99</v>
      </c>
      <c r="B76" s="47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34">
        <v>0</v>
      </c>
    </row>
    <row r="77" spans="1:8" x14ac:dyDescent="0.2">
      <c r="A77" s="5" t="str">
        <f>VLOOKUP("&lt;Zeilentitel_9&gt;",Uebersetzungen!$B$3:$E$85,Uebersetzungen!$B$2+1,FALSE)</f>
        <v>Region Plessur</v>
      </c>
      <c r="B77" s="49">
        <v>228</v>
      </c>
      <c r="C77" s="55">
        <v>3</v>
      </c>
      <c r="D77" s="55">
        <v>58</v>
      </c>
      <c r="E77" s="55">
        <v>91</v>
      </c>
      <c r="F77" s="55">
        <v>49</v>
      </c>
      <c r="G77" s="55">
        <v>17</v>
      </c>
      <c r="H77" s="33">
        <v>10</v>
      </c>
    </row>
    <row r="78" spans="1:8" x14ac:dyDescent="0.2">
      <c r="A78" s="6" t="s">
        <v>66</v>
      </c>
      <c r="B78" s="47">
        <v>214</v>
      </c>
      <c r="C78" s="53">
        <v>2</v>
      </c>
      <c r="D78" s="53">
        <v>56</v>
      </c>
      <c r="E78" s="53">
        <v>91</v>
      </c>
      <c r="F78" s="53">
        <v>45</v>
      </c>
      <c r="G78" s="53">
        <v>14</v>
      </c>
      <c r="H78" s="34">
        <v>6</v>
      </c>
    </row>
    <row r="79" spans="1:8" x14ac:dyDescent="0.2">
      <c r="A79" s="6" t="s">
        <v>67</v>
      </c>
      <c r="B79" s="47">
        <v>10</v>
      </c>
      <c r="C79" s="53">
        <v>1</v>
      </c>
      <c r="D79" s="53">
        <v>2</v>
      </c>
      <c r="E79" s="53">
        <v>0</v>
      </c>
      <c r="F79" s="53">
        <v>3</v>
      </c>
      <c r="G79" s="53">
        <v>2</v>
      </c>
      <c r="H79" s="34">
        <v>2</v>
      </c>
    </row>
    <row r="80" spans="1:8" x14ac:dyDescent="0.2">
      <c r="A80" s="6" t="s">
        <v>68</v>
      </c>
      <c r="B80" s="47">
        <v>2</v>
      </c>
      <c r="C80" s="53">
        <v>0</v>
      </c>
      <c r="D80" s="53">
        <v>0</v>
      </c>
      <c r="E80" s="53">
        <v>0</v>
      </c>
      <c r="F80" s="53">
        <v>1</v>
      </c>
      <c r="G80" s="53">
        <v>1</v>
      </c>
      <c r="H80" s="34">
        <v>0</v>
      </c>
    </row>
    <row r="81" spans="1:8" x14ac:dyDescent="0.2">
      <c r="A81" s="6" t="s">
        <v>69</v>
      </c>
      <c r="B81" s="47">
        <v>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34">
        <v>2</v>
      </c>
    </row>
    <row r="82" spans="1:8" x14ac:dyDescent="0.2">
      <c r="A82" s="5" t="str">
        <f>VLOOKUP("&lt;Zeilentitel_10&gt;",Uebersetzungen!$B$3:$E$85,Uebersetzungen!$B$2+1,FALSE)</f>
        <v>Region Prättigau/Davos</v>
      </c>
      <c r="B82" s="49">
        <v>190</v>
      </c>
      <c r="C82" s="55">
        <v>6</v>
      </c>
      <c r="D82" s="55">
        <v>43</v>
      </c>
      <c r="E82" s="55">
        <v>57</v>
      </c>
      <c r="F82" s="55">
        <v>52</v>
      </c>
      <c r="G82" s="55">
        <v>18</v>
      </c>
      <c r="H82" s="33">
        <v>14</v>
      </c>
    </row>
    <row r="83" spans="1:8" x14ac:dyDescent="0.2">
      <c r="A83" s="6" t="s">
        <v>60</v>
      </c>
      <c r="B83" s="47">
        <v>115</v>
      </c>
      <c r="C83" s="53">
        <v>4</v>
      </c>
      <c r="D83" s="53">
        <v>30</v>
      </c>
      <c r="E83" s="53">
        <v>43</v>
      </c>
      <c r="F83" s="53">
        <v>32</v>
      </c>
      <c r="G83" s="53">
        <v>5</v>
      </c>
      <c r="H83" s="34">
        <v>1</v>
      </c>
    </row>
    <row r="84" spans="1:8" x14ac:dyDescent="0.2">
      <c r="A84" s="6" t="s">
        <v>61</v>
      </c>
      <c r="B84" s="47">
        <v>1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34">
        <v>1</v>
      </c>
    </row>
    <row r="85" spans="1:8" x14ac:dyDescent="0.2">
      <c r="A85" s="6" t="s">
        <v>62</v>
      </c>
      <c r="B85" s="47">
        <v>3</v>
      </c>
      <c r="C85" s="53">
        <v>1</v>
      </c>
      <c r="D85" s="53">
        <v>2</v>
      </c>
      <c r="E85" s="53">
        <v>0</v>
      </c>
      <c r="F85" s="53">
        <v>0</v>
      </c>
      <c r="G85" s="53">
        <v>0</v>
      </c>
      <c r="H85" s="34">
        <v>0</v>
      </c>
    </row>
    <row r="86" spans="1:8" x14ac:dyDescent="0.2">
      <c r="A86" s="6" t="s">
        <v>63</v>
      </c>
      <c r="B86" s="47">
        <v>0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34">
        <v>0</v>
      </c>
    </row>
    <row r="87" spans="1:8" x14ac:dyDescent="0.2">
      <c r="A87" s="6" t="s">
        <v>100</v>
      </c>
      <c r="B87" s="47">
        <v>20</v>
      </c>
      <c r="C87" s="53">
        <v>1</v>
      </c>
      <c r="D87" s="53">
        <v>3</v>
      </c>
      <c r="E87" s="53">
        <v>3</v>
      </c>
      <c r="F87" s="53">
        <v>6</v>
      </c>
      <c r="G87" s="53">
        <v>1</v>
      </c>
      <c r="H87" s="34">
        <v>6</v>
      </c>
    </row>
    <row r="88" spans="1:8" x14ac:dyDescent="0.2">
      <c r="A88" s="6" t="s">
        <v>89</v>
      </c>
      <c r="B88" s="47">
        <v>3</v>
      </c>
      <c r="C88" s="53">
        <v>0</v>
      </c>
      <c r="D88" s="53">
        <v>1</v>
      </c>
      <c r="E88" s="53">
        <v>0</v>
      </c>
      <c r="F88" s="53">
        <v>1</v>
      </c>
      <c r="G88" s="53">
        <v>1</v>
      </c>
      <c r="H88" s="34">
        <v>0</v>
      </c>
    </row>
    <row r="89" spans="1:8" x14ac:dyDescent="0.2">
      <c r="A89" s="6" t="s">
        <v>64</v>
      </c>
      <c r="B89" s="47">
        <v>3</v>
      </c>
      <c r="C89" s="53">
        <v>0</v>
      </c>
      <c r="D89" s="53">
        <v>0</v>
      </c>
      <c r="E89" s="53">
        <v>1</v>
      </c>
      <c r="F89" s="53">
        <v>1</v>
      </c>
      <c r="G89" s="53">
        <v>0</v>
      </c>
      <c r="H89" s="34">
        <v>1</v>
      </c>
    </row>
    <row r="90" spans="1:8" x14ac:dyDescent="0.2">
      <c r="A90" s="6" t="s">
        <v>65</v>
      </c>
      <c r="B90" s="47">
        <v>8</v>
      </c>
      <c r="C90" s="53">
        <v>0</v>
      </c>
      <c r="D90" s="53">
        <v>1</v>
      </c>
      <c r="E90" s="53">
        <v>0</v>
      </c>
      <c r="F90" s="53">
        <v>2</v>
      </c>
      <c r="G90" s="53">
        <v>4</v>
      </c>
      <c r="H90" s="34">
        <v>1</v>
      </c>
    </row>
    <row r="91" spans="1:8" x14ac:dyDescent="0.2">
      <c r="A91" s="6" t="s">
        <v>78</v>
      </c>
      <c r="B91" s="47">
        <v>22</v>
      </c>
      <c r="C91" s="53">
        <v>0</v>
      </c>
      <c r="D91" s="53">
        <v>3</v>
      </c>
      <c r="E91" s="53">
        <v>8</v>
      </c>
      <c r="F91" s="53">
        <v>8</v>
      </c>
      <c r="G91" s="53">
        <v>1</v>
      </c>
      <c r="H91" s="34">
        <v>2</v>
      </c>
    </row>
    <row r="92" spans="1:8" x14ac:dyDescent="0.2">
      <c r="A92" s="6" t="s">
        <v>79</v>
      </c>
      <c r="B92" s="47">
        <v>7</v>
      </c>
      <c r="C92" s="53">
        <v>0</v>
      </c>
      <c r="D92" s="53">
        <v>2</v>
      </c>
      <c r="E92" s="53">
        <v>1</v>
      </c>
      <c r="F92" s="53">
        <v>1</v>
      </c>
      <c r="G92" s="53">
        <v>2</v>
      </c>
      <c r="H92" s="34">
        <v>1</v>
      </c>
    </row>
    <row r="93" spans="1:8" x14ac:dyDescent="0.2">
      <c r="A93" s="6" t="s">
        <v>80</v>
      </c>
      <c r="B93" s="47">
        <v>8</v>
      </c>
      <c r="C93" s="53">
        <v>0</v>
      </c>
      <c r="D93" s="53">
        <v>1</v>
      </c>
      <c r="E93" s="53">
        <v>1</v>
      </c>
      <c r="F93" s="53">
        <v>1</v>
      </c>
      <c r="G93" s="53">
        <v>4</v>
      </c>
      <c r="H93" s="34">
        <v>1</v>
      </c>
    </row>
    <row r="94" spans="1:8" x14ac:dyDescent="0.2">
      <c r="A94" s="5" t="str">
        <f>VLOOKUP("&lt;Zeilentitel_11&gt;",Uebersetzungen!$B$3:$E$85,Uebersetzungen!$B$2+1,FALSE)</f>
        <v>Region Surselva</v>
      </c>
      <c r="B94" s="49">
        <v>268</v>
      </c>
      <c r="C94" s="55">
        <v>26</v>
      </c>
      <c r="D94" s="55">
        <v>153</v>
      </c>
      <c r="E94" s="55">
        <v>33</v>
      </c>
      <c r="F94" s="55">
        <v>20</v>
      </c>
      <c r="G94" s="55">
        <v>26</v>
      </c>
      <c r="H94" s="33">
        <v>10</v>
      </c>
    </row>
    <row r="95" spans="1:8" x14ac:dyDescent="0.2">
      <c r="A95" s="6" t="s">
        <v>5</v>
      </c>
      <c r="B95" s="47">
        <v>1</v>
      </c>
      <c r="C95" s="53">
        <v>0</v>
      </c>
      <c r="D95" s="53">
        <v>0</v>
      </c>
      <c r="E95" s="53">
        <v>0</v>
      </c>
      <c r="F95" s="53">
        <v>0</v>
      </c>
      <c r="G95" s="53">
        <v>1</v>
      </c>
      <c r="H95" s="34">
        <v>0</v>
      </c>
    </row>
    <row r="96" spans="1:8" x14ac:dyDescent="0.2">
      <c r="A96" s="6" t="s">
        <v>6</v>
      </c>
      <c r="B96" s="47">
        <v>16</v>
      </c>
      <c r="C96" s="53">
        <v>1</v>
      </c>
      <c r="D96" s="53">
        <v>1</v>
      </c>
      <c r="E96" s="53">
        <v>3</v>
      </c>
      <c r="F96" s="53">
        <v>6</v>
      </c>
      <c r="G96" s="53">
        <v>5</v>
      </c>
      <c r="H96" s="34">
        <v>0</v>
      </c>
    </row>
    <row r="97" spans="1:8" x14ac:dyDescent="0.2">
      <c r="A97" s="6" t="s">
        <v>7</v>
      </c>
      <c r="B97" s="47">
        <v>2</v>
      </c>
      <c r="C97" s="53">
        <v>0</v>
      </c>
      <c r="D97" s="53">
        <v>0</v>
      </c>
      <c r="E97" s="53">
        <v>0</v>
      </c>
      <c r="F97" s="53">
        <v>0</v>
      </c>
      <c r="G97" s="53">
        <v>2</v>
      </c>
      <c r="H97" s="34">
        <v>0</v>
      </c>
    </row>
    <row r="98" spans="1:8" x14ac:dyDescent="0.2">
      <c r="A98" s="6" t="s">
        <v>8</v>
      </c>
      <c r="B98" s="47">
        <v>10</v>
      </c>
      <c r="C98" s="53">
        <v>1</v>
      </c>
      <c r="D98" s="53">
        <v>1</v>
      </c>
      <c r="E98" s="53">
        <v>3</v>
      </c>
      <c r="F98" s="53">
        <v>3</v>
      </c>
      <c r="G98" s="53">
        <v>1</v>
      </c>
      <c r="H98" s="34">
        <v>1</v>
      </c>
    </row>
    <row r="99" spans="1:8" x14ac:dyDescent="0.2">
      <c r="A99" s="6" t="s">
        <v>9</v>
      </c>
      <c r="B99" s="47">
        <v>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34">
        <v>0</v>
      </c>
    </row>
    <row r="100" spans="1:8" x14ac:dyDescent="0.2">
      <c r="A100" s="6" t="s">
        <v>10</v>
      </c>
      <c r="B100" s="47">
        <v>6</v>
      </c>
      <c r="C100" s="53">
        <v>0</v>
      </c>
      <c r="D100" s="53">
        <v>0</v>
      </c>
      <c r="E100" s="53">
        <v>2</v>
      </c>
      <c r="F100" s="53">
        <v>1</v>
      </c>
      <c r="G100" s="53">
        <v>1</v>
      </c>
      <c r="H100" s="34">
        <v>2</v>
      </c>
    </row>
    <row r="101" spans="1:8" x14ac:dyDescent="0.2">
      <c r="A101" s="6" t="s">
        <v>11</v>
      </c>
      <c r="B101" s="47">
        <v>15</v>
      </c>
      <c r="C101" s="53">
        <v>0</v>
      </c>
      <c r="D101" s="53">
        <v>0</v>
      </c>
      <c r="E101" s="53">
        <v>3</v>
      </c>
      <c r="F101" s="53">
        <v>3</v>
      </c>
      <c r="G101" s="53">
        <v>7</v>
      </c>
      <c r="H101" s="34">
        <v>2</v>
      </c>
    </row>
    <row r="102" spans="1:8" x14ac:dyDescent="0.2">
      <c r="A102" s="6" t="s">
        <v>22</v>
      </c>
      <c r="B102" s="47">
        <v>1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34">
        <v>1</v>
      </c>
    </row>
    <row r="103" spans="1:8" x14ac:dyDescent="0.2">
      <c r="A103" s="6" t="s">
        <v>81</v>
      </c>
      <c r="B103" s="47">
        <v>30</v>
      </c>
      <c r="C103" s="53">
        <v>0</v>
      </c>
      <c r="D103" s="53">
        <v>17</v>
      </c>
      <c r="E103" s="53">
        <v>8</v>
      </c>
      <c r="F103" s="53">
        <v>2</v>
      </c>
      <c r="G103" s="53">
        <v>2</v>
      </c>
      <c r="H103" s="34">
        <v>1</v>
      </c>
    </row>
    <row r="104" spans="1:8" x14ac:dyDescent="0.2">
      <c r="A104" s="6" t="s">
        <v>82</v>
      </c>
      <c r="B104" s="47">
        <v>176</v>
      </c>
      <c r="C104" s="53">
        <v>24</v>
      </c>
      <c r="D104" s="53">
        <v>134</v>
      </c>
      <c r="E104" s="53">
        <v>12</v>
      </c>
      <c r="F104" s="53">
        <v>2</v>
      </c>
      <c r="G104" s="53">
        <v>3</v>
      </c>
      <c r="H104" s="34">
        <v>1</v>
      </c>
    </row>
    <row r="105" spans="1:8" x14ac:dyDescent="0.2">
      <c r="A105" s="6" t="s">
        <v>83</v>
      </c>
      <c r="B105" s="47">
        <v>0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34">
        <v>0</v>
      </c>
    </row>
    <row r="106" spans="1:8" x14ac:dyDescent="0.2">
      <c r="A106" s="6" t="s">
        <v>84</v>
      </c>
      <c r="B106" s="47">
        <v>1</v>
      </c>
      <c r="C106" s="53">
        <v>0</v>
      </c>
      <c r="D106" s="53">
        <v>0</v>
      </c>
      <c r="E106" s="53">
        <v>0</v>
      </c>
      <c r="F106" s="53">
        <v>0</v>
      </c>
      <c r="G106" s="53">
        <v>1</v>
      </c>
      <c r="H106" s="34">
        <v>0</v>
      </c>
    </row>
    <row r="107" spans="1:8" x14ac:dyDescent="0.2">
      <c r="A107" s="6" t="s">
        <v>85</v>
      </c>
      <c r="B107" s="47">
        <v>2</v>
      </c>
      <c r="C107" s="53">
        <v>0</v>
      </c>
      <c r="D107" s="53">
        <v>0</v>
      </c>
      <c r="E107" s="53">
        <v>0</v>
      </c>
      <c r="F107" s="53">
        <v>1</v>
      </c>
      <c r="G107" s="53">
        <v>0</v>
      </c>
      <c r="H107" s="34">
        <v>1</v>
      </c>
    </row>
    <row r="108" spans="1:8" x14ac:dyDescent="0.2">
      <c r="A108" s="6" t="s">
        <v>86</v>
      </c>
      <c r="B108" s="47">
        <v>5</v>
      </c>
      <c r="C108" s="53">
        <v>0</v>
      </c>
      <c r="D108" s="53">
        <v>0</v>
      </c>
      <c r="E108" s="53">
        <v>1</v>
      </c>
      <c r="F108" s="53">
        <v>0</v>
      </c>
      <c r="G108" s="53">
        <v>3</v>
      </c>
      <c r="H108" s="34">
        <v>1</v>
      </c>
    </row>
    <row r="109" spans="1:8" x14ac:dyDescent="0.2">
      <c r="A109" s="6" t="s">
        <v>90</v>
      </c>
      <c r="B109" s="47">
        <v>3</v>
      </c>
      <c r="C109" s="53">
        <v>0</v>
      </c>
      <c r="D109" s="53">
        <v>0</v>
      </c>
      <c r="E109" s="53">
        <v>1</v>
      </c>
      <c r="F109" s="53">
        <v>2</v>
      </c>
      <c r="G109" s="53">
        <v>0</v>
      </c>
      <c r="H109" s="34">
        <v>0</v>
      </c>
    </row>
    <row r="110" spans="1:8" x14ac:dyDescent="0.2">
      <c r="A110" s="5" t="str">
        <f>VLOOKUP("&lt;Zeilentitel_12&gt;",Uebersetzungen!$B$3:$E$85,Uebersetzungen!$B$2+1,FALSE)</f>
        <v>Region Viamala</v>
      </c>
      <c r="B110" s="49">
        <v>33</v>
      </c>
      <c r="C110" s="55">
        <v>0</v>
      </c>
      <c r="D110" s="55">
        <v>3</v>
      </c>
      <c r="E110" s="55">
        <v>4</v>
      </c>
      <c r="F110" s="55">
        <v>12</v>
      </c>
      <c r="G110" s="55">
        <v>11</v>
      </c>
      <c r="H110" s="33">
        <v>3</v>
      </c>
    </row>
    <row r="111" spans="1:8" x14ac:dyDescent="0.2">
      <c r="A111" s="6" t="s">
        <v>12</v>
      </c>
      <c r="B111" s="47">
        <v>0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34">
        <v>0</v>
      </c>
    </row>
    <row r="112" spans="1:8" x14ac:dyDescent="0.2">
      <c r="A112" s="6" t="s">
        <v>13</v>
      </c>
      <c r="B112" s="47">
        <v>0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34">
        <v>0</v>
      </c>
    </row>
    <row r="113" spans="1:8" x14ac:dyDescent="0.2">
      <c r="A113" s="6" t="s">
        <v>14</v>
      </c>
      <c r="B113" s="47">
        <v>0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34">
        <v>0</v>
      </c>
    </row>
    <row r="114" spans="1:8" x14ac:dyDescent="0.2">
      <c r="A114" s="6" t="s">
        <v>15</v>
      </c>
      <c r="B114" s="47">
        <v>3</v>
      </c>
      <c r="C114" s="53">
        <v>0</v>
      </c>
      <c r="D114" s="53">
        <v>0</v>
      </c>
      <c r="E114" s="53">
        <v>1</v>
      </c>
      <c r="F114" s="53">
        <v>2</v>
      </c>
      <c r="G114" s="53">
        <v>0</v>
      </c>
      <c r="H114" s="34">
        <v>0</v>
      </c>
    </row>
    <row r="115" spans="1:8" x14ac:dyDescent="0.2">
      <c r="A115" s="6" t="s">
        <v>16</v>
      </c>
      <c r="B115" s="47">
        <v>11</v>
      </c>
      <c r="C115" s="53">
        <v>0</v>
      </c>
      <c r="D115" s="53">
        <v>1</v>
      </c>
      <c r="E115" s="53">
        <v>2</v>
      </c>
      <c r="F115" s="53">
        <v>0</v>
      </c>
      <c r="G115" s="53">
        <v>7</v>
      </c>
      <c r="H115" s="34">
        <v>1</v>
      </c>
    </row>
    <row r="116" spans="1:8" x14ac:dyDescent="0.2">
      <c r="A116" s="6" t="s">
        <v>17</v>
      </c>
      <c r="B116" s="47">
        <v>1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34">
        <v>1</v>
      </c>
    </row>
    <row r="117" spans="1:8" x14ac:dyDescent="0.2">
      <c r="A117" s="6" t="s">
        <v>18</v>
      </c>
      <c r="B117" s="47">
        <v>0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34">
        <v>0</v>
      </c>
    </row>
    <row r="118" spans="1:8" x14ac:dyDescent="0.2">
      <c r="A118" s="6" t="s">
        <v>19</v>
      </c>
      <c r="B118" s="47">
        <v>1</v>
      </c>
      <c r="C118" s="53">
        <v>0</v>
      </c>
      <c r="D118" s="53">
        <v>1</v>
      </c>
      <c r="E118" s="53">
        <v>0</v>
      </c>
      <c r="F118" s="53">
        <v>0</v>
      </c>
      <c r="G118" s="53">
        <v>0</v>
      </c>
      <c r="H118" s="34">
        <v>0</v>
      </c>
    </row>
    <row r="119" spans="1:8" x14ac:dyDescent="0.2">
      <c r="A119" s="6" t="s">
        <v>20</v>
      </c>
      <c r="B119" s="47">
        <v>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34">
        <v>0</v>
      </c>
    </row>
    <row r="120" spans="1:8" x14ac:dyDescent="0.2">
      <c r="A120" s="6" t="s">
        <v>21</v>
      </c>
      <c r="B120" s="47">
        <v>0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34">
        <v>0</v>
      </c>
    </row>
    <row r="121" spans="1:8" x14ac:dyDescent="0.2">
      <c r="A121" s="6" t="s">
        <v>23</v>
      </c>
      <c r="B121" s="47">
        <v>15</v>
      </c>
      <c r="C121" s="53">
        <v>0</v>
      </c>
      <c r="D121" s="53">
        <v>1</v>
      </c>
      <c r="E121" s="53">
        <v>1</v>
      </c>
      <c r="F121" s="53">
        <v>10</v>
      </c>
      <c r="G121" s="53">
        <v>3</v>
      </c>
      <c r="H121" s="34">
        <v>0</v>
      </c>
    </row>
    <row r="122" spans="1:8" x14ac:dyDescent="0.2">
      <c r="A122" s="6" t="s">
        <v>24</v>
      </c>
      <c r="B122" s="47">
        <v>0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34">
        <v>0</v>
      </c>
    </row>
    <row r="123" spans="1:8" x14ac:dyDescent="0.2">
      <c r="A123" s="6" t="s">
        <v>25</v>
      </c>
      <c r="B123" s="47">
        <v>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34">
        <v>0</v>
      </c>
    </row>
    <row r="124" spans="1:8" x14ac:dyDescent="0.2">
      <c r="A124" s="6" t="s">
        <v>26</v>
      </c>
      <c r="B124" s="47">
        <v>1</v>
      </c>
      <c r="C124" s="53">
        <v>0</v>
      </c>
      <c r="D124" s="53">
        <v>0</v>
      </c>
      <c r="E124" s="53">
        <v>0</v>
      </c>
      <c r="F124" s="53">
        <v>0</v>
      </c>
      <c r="G124" s="53">
        <v>1</v>
      </c>
      <c r="H124" s="34">
        <v>0</v>
      </c>
    </row>
    <row r="125" spans="1:8" x14ac:dyDescent="0.2">
      <c r="A125" s="6" t="s">
        <v>27</v>
      </c>
      <c r="B125" s="47">
        <v>0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34">
        <v>0</v>
      </c>
    </row>
    <row r="126" spans="1:8" x14ac:dyDescent="0.2">
      <c r="A126" s="6" t="s">
        <v>28</v>
      </c>
      <c r="B126" s="47">
        <v>0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34">
        <v>0</v>
      </c>
    </row>
    <row r="127" spans="1:8" x14ac:dyDescent="0.2">
      <c r="A127" s="6" t="s">
        <v>29</v>
      </c>
      <c r="B127" s="47">
        <v>0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34">
        <v>0</v>
      </c>
    </row>
    <row r="128" spans="1:8" x14ac:dyDescent="0.2">
      <c r="A128" s="6" t="s">
        <v>92</v>
      </c>
      <c r="B128" s="47">
        <v>0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34">
        <v>0</v>
      </c>
    </row>
    <row r="129" spans="1:8" x14ac:dyDescent="0.2">
      <c r="A129" s="6" t="s">
        <v>101</v>
      </c>
      <c r="B129" s="47">
        <v>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34">
        <v>0</v>
      </c>
    </row>
    <row r="130" spans="1:8" x14ac:dyDescent="0.2">
      <c r="A130" s="6"/>
      <c r="B130" s="50"/>
      <c r="C130" s="56"/>
      <c r="D130" s="56"/>
      <c r="E130" s="56"/>
      <c r="F130" s="56"/>
      <c r="G130" s="56"/>
      <c r="H130" s="35"/>
    </row>
    <row r="131" spans="1:8" x14ac:dyDescent="0.2">
      <c r="A131" s="41" t="str">
        <f>VLOOKUP("&lt;Zeilentitel_1&gt;",Uebersetzungen!$B$3:$E$85,Uebersetzungen!$B$2+1,FALSE)</f>
        <v>GRAUBÜNDEN</v>
      </c>
      <c r="B131" s="51">
        <v>1294</v>
      </c>
      <c r="C131" s="57">
        <v>69</v>
      </c>
      <c r="D131" s="57">
        <v>358</v>
      </c>
      <c r="E131" s="57">
        <v>402</v>
      </c>
      <c r="F131" s="57">
        <v>253</v>
      </c>
      <c r="G131" s="57">
        <v>120</v>
      </c>
      <c r="H131" s="36">
        <v>92</v>
      </c>
    </row>
    <row r="132" spans="1:8" x14ac:dyDescent="0.2">
      <c r="A132" s="42" t="str">
        <f>VLOOKUP("&lt;Zeilentitel_2&gt;",Uebersetzungen!$B$3:$E$85,Uebersetzungen!$B$2+1,FALSE)</f>
        <v>Region Albula</v>
      </c>
      <c r="B132" s="47">
        <v>36</v>
      </c>
      <c r="C132" s="53">
        <v>6</v>
      </c>
      <c r="D132" s="53">
        <v>3</v>
      </c>
      <c r="E132" s="53">
        <v>16</v>
      </c>
      <c r="F132" s="53">
        <v>6</v>
      </c>
      <c r="G132" s="53">
        <v>2</v>
      </c>
      <c r="H132" s="34">
        <v>3</v>
      </c>
    </row>
    <row r="133" spans="1:8" x14ac:dyDescent="0.2">
      <c r="A133" s="42" t="str">
        <f>VLOOKUP("&lt;Zeilentitel_3&gt;",Uebersetzungen!$B$3:$E$85,Uebersetzungen!$B$2+1,FALSE)</f>
        <v>Region Bernina</v>
      </c>
      <c r="B133" s="47">
        <v>2</v>
      </c>
      <c r="C133" s="53">
        <v>0</v>
      </c>
      <c r="D133" s="53">
        <v>0</v>
      </c>
      <c r="E133" s="53">
        <v>0</v>
      </c>
      <c r="F133" s="53">
        <v>0</v>
      </c>
      <c r="G133" s="53">
        <v>2</v>
      </c>
      <c r="H133" s="34">
        <v>0</v>
      </c>
    </row>
    <row r="134" spans="1:8" x14ac:dyDescent="0.2">
      <c r="A134" s="42" t="str">
        <f>VLOOKUP("&lt;Zeilentitel_4&gt;",Uebersetzungen!$B$3:$E$85,Uebersetzungen!$B$2+1,FALSE)</f>
        <v>Region Engiadina Bassa/Val Müstair</v>
      </c>
      <c r="B134" s="47">
        <v>9</v>
      </c>
      <c r="C134" s="53">
        <v>0</v>
      </c>
      <c r="D134" s="53">
        <v>3</v>
      </c>
      <c r="E134" s="53">
        <v>1</v>
      </c>
      <c r="F134" s="53">
        <v>3</v>
      </c>
      <c r="G134" s="53">
        <v>1</v>
      </c>
      <c r="H134" s="34">
        <v>1</v>
      </c>
    </row>
    <row r="135" spans="1:8" x14ac:dyDescent="0.2">
      <c r="A135" s="42" t="str">
        <f>VLOOKUP("&lt;Zeilentitel_5&gt;",Uebersetzungen!$B$3:$E$85,Uebersetzungen!$B$2+1,FALSE)</f>
        <v>Region Imboden</v>
      </c>
      <c r="B135" s="47">
        <v>249</v>
      </c>
      <c r="C135" s="53">
        <v>11</v>
      </c>
      <c r="D135" s="53">
        <v>50</v>
      </c>
      <c r="E135" s="53">
        <v>107</v>
      </c>
      <c r="F135" s="53">
        <v>35</v>
      </c>
      <c r="G135" s="53">
        <v>21</v>
      </c>
      <c r="H135" s="34">
        <v>25</v>
      </c>
    </row>
    <row r="136" spans="1:8" x14ac:dyDescent="0.2">
      <c r="A136" s="42" t="str">
        <f>VLOOKUP("&lt;Zeilentitel_6&gt;",Uebersetzungen!$B$3:$E$85,Uebersetzungen!$B$2+1,FALSE)</f>
        <v>Region Landquart</v>
      </c>
      <c r="B136" s="47">
        <v>130</v>
      </c>
      <c r="C136" s="53">
        <v>2</v>
      </c>
      <c r="D136" s="53">
        <v>22</v>
      </c>
      <c r="E136" s="53">
        <v>41</v>
      </c>
      <c r="F136" s="53">
        <v>39</v>
      </c>
      <c r="G136" s="53">
        <v>12</v>
      </c>
      <c r="H136" s="34">
        <v>14</v>
      </c>
    </row>
    <row r="137" spans="1:8" x14ac:dyDescent="0.2">
      <c r="A137" s="42" t="str">
        <f>VLOOKUP("&lt;Zeilentitel_7&gt;",Uebersetzungen!$B$3:$E$85,Uebersetzungen!$B$2+1,FALSE)</f>
        <v>Region Maloja</v>
      </c>
      <c r="B137" s="47">
        <v>79</v>
      </c>
      <c r="C137" s="53">
        <v>15</v>
      </c>
      <c r="D137" s="53">
        <v>7</v>
      </c>
      <c r="E137" s="53">
        <v>26</v>
      </c>
      <c r="F137" s="53">
        <v>21</v>
      </c>
      <c r="G137" s="53">
        <v>3</v>
      </c>
      <c r="H137" s="34">
        <v>7</v>
      </c>
    </row>
    <row r="138" spans="1:8" x14ac:dyDescent="0.2">
      <c r="A138" s="42" t="str">
        <f>VLOOKUP("&lt;Zeilentitel_8&gt;",Uebersetzungen!$B$3:$E$85,Uebersetzungen!$B$2+1,FALSE)</f>
        <v>Region Moesa</v>
      </c>
      <c r="B138" s="47">
        <v>70</v>
      </c>
      <c r="C138" s="53">
        <v>0</v>
      </c>
      <c r="D138" s="53">
        <v>16</v>
      </c>
      <c r="E138" s="53">
        <v>26</v>
      </c>
      <c r="F138" s="53">
        <v>16</v>
      </c>
      <c r="G138" s="53">
        <v>7</v>
      </c>
      <c r="H138" s="34">
        <v>5</v>
      </c>
    </row>
    <row r="139" spans="1:8" x14ac:dyDescent="0.2">
      <c r="A139" s="42" t="str">
        <f>VLOOKUP("&lt;Zeilentitel_9&gt;",Uebersetzungen!$B$3:$E$85,Uebersetzungen!$B$2+1,FALSE)</f>
        <v>Region Plessur</v>
      </c>
      <c r="B139" s="47">
        <v>228</v>
      </c>
      <c r="C139" s="53">
        <v>3</v>
      </c>
      <c r="D139" s="53">
        <v>58</v>
      </c>
      <c r="E139" s="53">
        <v>91</v>
      </c>
      <c r="F139" s="53">
        <v>49</v>
      </c>
      <c r="G139" s="53">
        <v>17</v>
      </c>
      <c r="H139" s="34">
        <v>10</v>
      </c>
    </row>
    <row r="140" spans="1:8" x14ac:dyDescent="0.2">
      <c r="A140" s="42" t="str">
        <f>VLOOKUP("&lt;Zeilentitel_10&gt;",Uebersetzungen!$B$3:$E$85,Uebersetzungen!$B$2+1,FALSE)</f>
        <v>Region Prättigau/Davos</v>
      </c>
      <c r="B140" s="47">
        <v>190</v>
      </c>
      <c r="C140" s="53">
        <v>6</v>
      </c>
      <c r="D140" s="53">
        <v>43</v>
      </c>
      <c r="E140" s="53">
        <v>57</v>
      </c>
      <c r="F140" s="53">
        <v>52</v>
      </c>
      <c r="G140" s="53">
        <v>18</v>
      </c>
      <c r="H140" s="34">
        <v>14</v>
      </c>
    </row>
    <row r="141" spans="1:8" x14ac:dyDescent="0.2">
      <c r="A141" s="42" t="str">
        <f>VLOOKUP("&lt;Zeilentitel_11&gt;",Uebersetzungen!$B$3:$E$85,Uebersetzungen!$B$2+1,FALSE)</f>
        <v>Region Surselva</v>
      </c>
      <c r="B141" s="47">
        <v>268</v>
      </c>
      <c r="C141" s="53">
        <v>26</v>
      </c>
      <c r="D141" s="53">
        <v>153</v>
      </c>
      <c r="E141" s="53">
        <v>33</v>
      </c>
      <c r="F141" s="53">
        <v>20</v>
      </c>
      <c r="G141" s="53">
        <v>26</v>
      </c>
      <c r="H141" s="34">
        <v>10</v>
      </c>
    </row>
    <row r="142" spans="1:8" ht="13.5" thickBot="1" x14ac:dyDescent="0.25">
      <c r="A142" s="43" t="str">
        <f>VLOOKUP("&lt;Zeilentitel_12&gt;",Uebersetzungen!$B$3:$E$85,Uebersetzungen!$B$2+1,FALSE)</f>
        <v>Region Viamala</v>
      </c>
      <c r="B142" s="52">
        <v>33</v>
      </c>
      <c r="C142" s="58">
        <v>0</v>
      </c>
      <c r="D142" s="58">
        <v>3</v>
      </c>
      <c r="E142" s="58">
        <v>4</v>
      </c>
      <c r="F142" s="58">
        <v>12</v>
      </c>
      <c r="G142" s="58">
        <v>11</v>
      </c>
      <c r="H142" s="37">
        <v>3</v>
      </c>
    </row>
    <row r="143" spans="1:8" x14ac:dyDescent="0.2">
      <c r="A143" s="10"/>
      <c r="B143" s="9"/>
      <c r="C143" s="9"/>
      <c r="D143" s="9"/>
      <c r="E143" s="9"/>
      <c r="F143" s="9"/>
      <c r="G143" s="9"/>
      <c r="H143" s="9"/>
    </row>
    <row r="144" spans="1:8" x14ac:dyDescent="0.2">
      <c r="A144" s="4" t="str">
        <f>VLOOKUP("&lt;Quelle_1&gt;",Uebersetzungen!$B$3:$E$38,Uebersetzungen!$B$2+1,FALSE)</f>
        <v>Quelle: BFS (Bau- und Wohnbaustatistik)</v>
      </c>
    </row>
    <row r="145" spans="1:1" x14ac:dyDescent="0.2">
      <c r="A145" s="7" t="str">
        <f>VLOOKUP("&lt;Aktualisierung&gt;",Uebersetzungen!$B$3:$E$38,Uebersetzungen!$B$2+1,FALSE)</f>
        <v>Letztmals aktualisiert am: 17.07.2024</v>
      </c>
    </row>
  </sheetData>
  <sheetProtection sheet="1" objects="1" scenarios="1"/>
  <mergeCells count="2">
    <mergeCell ref="A10:H10"/>
    <mergeCell ref="B14:H14"/>
  </mergeCells>
  <pageMargins left="0.7" right="0.7" top="0.78740157499999996" bottom="0.78740157499999996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Option Button 1">
              <controlPr defaultSize="0" autoFill="0" autoLine="0" autoPict="0">
                <anchor moveWithCells="1">
                  <from>
                    <xdr:col>3</xdr:col>
                    <xdr:colOff>257175</xdr:colOff>
                    <xdr:row>1</xdr:row>
                    <xdr:rowOff>123825</xdr:rowOff>
                  </from>
                  <to>
                    <xdr:col>3</xdr:col>
                    <xdr:colOff>1247775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Option Button 2">
              <controlPr defaultSize="0" autoFill="0" autoLine="0" autoPict="0">
                <anchor moveWithCells="1">
                  <from>
                    <xdr:col>3</xdr:col>
                    <xdr:colOff>257175</xdr:colOff>
                    <xdr:row>2</xdr:row>
                    <xdr:rowOff>142875</xdr:rowOff>
                  </from>
                  <to>
                    <xdr:col>4</xdr:col>
                    <xdr:colOff>152400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Option Button 3">
              <controlPr defaultSize="0" autoFill="0" autoLine="0" autoPict="0">
                <anchor moveWithCells="1">
                  <from>
                    <xdr:col>3</xdr:col>
                    <xdr:colOff>257175</xdr:colOff>
                    <xdr:row>3</xdr:row>
                    <xdr:rowOff>152400</xdr:rowOff>
                  </from>
                  <to>
                    <xdr:col>3</xdr:col>
                    <xdr:colOff>1247775</xdr:colOff>
                    <xdr:row>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5"/>
  <sheetViews>
    <sheetView zoomScaleNormal="100" workbookViewId="0"/>
  </sheetViews>
  <sheetFormatPr baseColWidth="10" defaultRowHeight="12.75" x14ac:dyDescent="0.2"/>
  <cols>
    <col min="1" max="1" width="37.140625" style="7" customWidth="1"/>
    <col min="2" max="8" width="21.5703125" style="7" customWidth="1"/>
    <col min="9" max="16384" width="11.42578125" style="7"/>
  </cols>
  <sheetData>
    <row r="1" spans="1:8" s="1" customFormat="1" x14ac:dyDescent="0.2"/>
    <row r="2" spans="1:8" s="1" customFormat="1" x14ac:dyDescent="0.2">
      <c r="B2" s="8"/>
      <c r="C2" s="8"/>
      <c r="D2" s="8"/>
      <c r="E2" s="8"/>
      <c r="F2" s="8"/>
      <c r="G2" s="8"/>
      <c r="H2" s="8"/>
    </row>
    <row r="3" spans="1:8" s="1" customFormat="1" x14ac:dyDescent="0.2">
      <c r="B3" s="8"/>
      <c r="C3" s="8"/>
      <c r="D3" s="8"/>
      <c r="E3" s="8"/>
      <c r="F3" s="8"/>
      <c r="G3" s="8"/>
      <c r="H3" s="8"/>
    </row>
    <row r="4" spans="1:8" s="1" customFormat="1" x14ac:dyDescent="0.2">
      <c r="B4" s="8"/>
      <c r="C4" s="8"/>
      <c r="D4" s="8"/>
      <c r="E4" s="8"/>
      <c r="F4" s="8"/>
      <c r="G4" s="8"/>
      <c r="H4" s="8"/>
    </row>
    <row r="5" spans="1:8" s="2" customFormat="1" x14ac:dyDescent="0.2"/>
    <row r="6" spans="1:8" s="1" customFormat="1" ht="6" customHeight="1" x14ac:dyDescent="0.2">
      <c r="A6" s="2"/>
      <c r="B6" s="2"/>
      <c r="C6" s="2"/>
      <c r="D6" s="2"/>
      <c r="E6" s="2"/>
      <c r="F6" s="2"/>
      <c r="G6" s="2"/>
      <c r="H6" s="2"/>
    </row>
    <row r="7" spans="1:8" s="1" customFormat="1" ht="6" customHeight="1" x14ac:dyDescent="0.2">
      <c r="A7" s="2"/>
      <c r="B7" s="2"/>
      <c r="C7" s="2"/>
      <c r="D7" s="2"/>
      <c r="E7" s="2"/>
      <c r="F7" s="2"/>
      <c r="G7" s="2"/>
      <c r="H7" s="2"/>
    </row>
    <row r="8" spans="1:8" s="2" customFormat="1" ht="15.75" customHeight="1" x14ac:dyDescent="0.2">
      <c r="A8" s="39" t="str">
        <f>VLOOKUP("&lt;Fachbereich&gt;",Uebersetzungen!$B$3:$E$85,Uebersetzungen!$B$2+1,FALSE)</f>
        <v>Daten &amp; Statistik</v>
      </c>
      <c r="B8" s="3"/>
      <c r="C8" s="3"/>
      <c r="D8" s="3"/>
      <c r="E8" s="3"/>
      <c r="F8" s="3"/>
      <c r="G8" s="3"/>
      <c r="H8" s="3"/>
    </row>
    <row r="9" spans="1:8" s="2" customFormat="1" ht="15.75" customHeight="1" x14ac:dyDescent="0.2">
      <c r="B9" s="3"/>
      <c r="C9" s="3"/>
      <c r="D9" s="3"/>
      <c r="E9" s="3"/>
      <c r="F9" s="3"/>
      <c r="G9" s="3"/>
      <c r="H9" s="3"/>
    </row>
    <row r="10" spans="1:8" s="2" customFormat="1" ht="15.75" customHeight="1" x14ac:dyDescent="0.25">
      <c r="A10" s="62" t="str">
        <f>VLOOKUP("&lt;Titel&gt;",Uebersetzungen!$B$3:$E$33,Uebersetzungen!$B$2+1,FALSE)</f>
        <v>Neu erstellte Wohnungen nach Zimmerzahl</v>
      </c>
      <c r="B10" s="63"/>
      <c r="C10" s="63"/>
      <c r="D10" s="63"/>
      <c r="E10" s="63"/>
      <c r="F10" s="63"/>
      <c r="G10" s="63"/>
      <c r="H10" s="63"/>
    </row>
    <row r="11" spans="1:8" s="4" customFormat="1" x14ac:dyDescent="0.2">
      <c r="A11" s="24" t="str">
        <f>VLOOKUP("&lt;UTitel&gt;",Uebersetzungen!$B$3:$E$85,Uebersetzungen!$B$2+1,FALSE)</f>
        <v>(Gemeindestand 2023: 101 Gemeinden)</v>
      </c>
      <c r="B11" s="25"/>
      <c r="C11" s="25"/>
      <c r="D11" s="25"/>
      <c r="E11" s="25"/>
      <c r="F11" s="25"/>
      <c r="G11" s="25"/>
      <c r="H11" s="26"/>
    </row>
    <row r="12" spans="1:8" s="4" customFormat="1" x14ac:dyDescent="0.2">
      <c r="A12" s="24"/>
      <c r="B12" s="25"/>
      <c r="C12" s="25"/>
      <c r="D12" s="25"/>
      <c r="E12" s="25"/>
      <c r="F12" s="25"/>
      <c r="G12" s="25"/>
      <c r="H12" s="26"/>
    </row>
    <row r="13" spans="1:8" s="4" customFormat="1" ht="13.5" thickBot="1" x14ac:dyDescent="0.25">
      <c r="A13" s="24"/>
      <c r="B13" s="25"/>
      <c r="C13" s="25"/>
      <c r="D13" s="25"/>
      <c r="E13" s="25"/>
      <c r="F13" s="25"/>
      <c r="G13" s="25"/>
      <c r="H13" s="26"/>
    </row>
    <row r="14" spans="1:8" s="4" customFormat="1" ht="18.75" thickBot="1" x14ac:dyDescent="0.25">
      <c r="A14" s="24"/>
      <c r="B14" s="64">
        <v>2018</v>
      </c>
      <c r="C14" s="65"/>
      <c r="D14" s="65"/>
      <c r="E14" s="65"/>
      <c r="F14" s="65"/>
      <c r="G14" s="65"/>
      <c r="H14" s="66"/>
    </row>
    <row r="15" spans="1:8" s="28" customFormat="1" ht="42" customHeight="1" x14ac:dyDescent="0.2">
      <c r="A15" s="46"/>
      <c r="B15" s="59" t="str">
        <f>VLOOKUP("&lt;SpaltenTitel_1&gt;",Uebersetzungen!$B$3:$E$31,Uebersetzungen!$B$2+1,FALSE)</f>
        <v>Wohnungen - Total</v>
      </c>
      <c r="C15" s="60" t="str">
        <f>VLOOKUP("&lt;SpaltenTitel_2&gt;",Uebersetzungen!$B$3:$E$31,Uebersetzungen!$B$2+1,FALSE)</f>
        <v>1-Zimmer-Wohnung</v>
      </c>
      <c r="D15" s="60" t="str">
        <f>VLOOKUP("&lt;SpaltenTitel_3&gt;",Uebersetzungen!$B$3:$E$31,Uebersetzungen!$B$2+1,FALSE)</f>
        <v>2-Zimmer-Wohnung</v>
      </c>
      <c r="E15" s="60" t="str">
        <f>VLOOKUP("&lt;SpaltenTitel_4&gt;",Uebersetzungen!$B$3:$E$31,Uebersetzungen!$B$2+1,FALSE)</f>
        <v>3-Zimmer-Wohnung</v>
      </c>
      <c r="F15" s="60" t="str">
        <f>VLOOKUP("&lt;SpaltenTitel_5&gt;",Uebersetzungen!$B$3:$E$31,Uebersetzungen!$B$2+1,FALSE)</f>
        <v>4-Zimmer-Wohnung</v>
      </c>
      <c r="G15" s="60" t="str">
        <f>VLOOKUP("&lt;SpaltenTitel_6&gt;",Uebersetzungen!$B$3:$E$31,Uebersetzungen!$B$2+1,FALSE)</f>
        <v>5-Zimmer-Wohnung</v>
      </c>
      <c r="H15" s="61" t="str">
        <f>VLOOKUP("&lt;SpaltenTitel_7&gt;",Uebersetzungen!$B$3:$E$31,Uebersetzungen!$B$2+1,FALSE)</f>
        <v>6-Zimmer-Wohnung oder grösser</v>
      </c>
    </row>
    <row r="16" spans="1:8" x14ac:dyDescent="0.2">
      <c r="A16" s="44"/>
      <c r="B16" s="47"/>
      <c r="C16" s="53"/>
      <c r="D16" s="53"/>
      <c r="E16" s="53"/>
      <c r="F16" s="53"/>
      <c r="G16" s="53"/>
      <c r="H16" s="31"/>
    </row>
    <row r="17" spans="1:8" x14ac:dyDescent="0.2">
      <c r="A17" s="45" t="str">
        <f>VLOOKUP("&lt;Zeilentitel_1&gt;",Uebersetzungen!$B$3:$E$85,Uebersetzungen!$B$2+1,FALSE)</f>
        <v>GRAUBÜNDEN</v>
      </c>
      <c r="B17" s="48">
        <v>1477</v>
      </c>
      <c r="C17" s="54">
        <v>56</v>
      </c>
      <c r="D17" s="54">
        <v>342</v>
      </c>
      <c r="E17" s="54">
        <v>452</v>
      </c>
      <c r="F17" s="54">
        <v>369</v>
      </c>
      <c r="G17" s="54">
        <v>160</v>
      </c>
      <c r="H17" s="32">
        <v>98</v>
      </c>
    </row>
    <row r="18" spans="1:8" x14ac:dyDescent="0.2">
      <c r="A18" s="5" t="str">
        <f>VLOOKUP("&lt;Zeilentitel_2&gt;",Uebersetzungen!$B$3:$E$85,Uebersetzungen!$B$2+1,FALSE)</f>
        <v>Region Albula</v>
      </c>
      <c r="B18" s="49">
        <v>72</v>
      </c>
      <c r="C18" s="55">
        <v>2</v>
      </c>
      <c r="D18" s="55">
        <v>21</v>
      </c>
      <c r="E18" s="55">
        <v>18</v>
      </c>
      <c r="F18" s="55">
        <v>8</v>
      </c>
      <c r="G18" s="55">
        <v>14</v>
      </c>
      <c r="H18" s="33">
        <v>9</v>
      </c>
    </row>
    <row r="19" spans="1:8" x14ac:dyDescent="0.2">
      <c r="A19" s="6" t="s">
        <v>0</v>
      </c>
      <c r="B19" s="47">
        <v>33</v>
      </c>
      <c r="C19" s="53">
        <v>2</v>
      </c>
      <c r="D19" s="53">
        <v>6</v>
      </c>
      <c r="E19" s="53">
        <v>8</v>
      </c>
      <c r="F19" s="53">
        <v>5</v>
      </c>
      <c r="G19" s="53">
        <v>8</v>
      </c>
      <c r="H19" s="34">
        <v>4</v>
      </c>
    </row>
    <row r="20" spans="1:8" x14ac:dyDescent="0.2">
      <c r="A20" s="6" t="s">
        <v>1</v>
      </c>
      <c r="B20" s="47">
        <v>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34">
        <v>1</v>
      </c>
    </row>
    <row r="21" spans="1:8" x14ac:dyDescent="0.2">
      <c r="A21" s="6" t="s">
        <v>94</v>
      </c>
      <c r="B21" s="47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34">
        <v>0</v>
      </c>
    </row>
    <row r="22" spans="1:8" x14ac:dyDescent="0.2">
      <c r="A22" s="6" t="s">
        <v>2</v>
      </c>
      <c r="B22" s="47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34">
        <v>0</v>
      </c>
    </row>
    <row r="23" spans="1:8" x14ac:dyDescent="0.2">
      <c r="A23" s="6" t="s">
        <v>88</v>
      </c>
      <c r="B23" s="47">
        <v>36</v>
      </c>
      <c r="C23" s="53">
        <v>0</v>
      </c>
      <c r="D23" s="53">
        <v>14</v>
      </c>
      <c r="E23" s="53">
        <v>10</v>
      </c>
      <c r="F23" s="53">
        <v>2</v>
      </c>
      <c r="G23" s="53">
        <v>6</v>
      </c>
      <c r="H23" s="34">
        <v>4</v>
      </c>
    </row>
    <row r="24" spans="1:8" x14ac:dyDescent="0.2">
      <c r="A24" s="6" t="s">
        <v>91</v>
      </c>
      <c r="B24" s="47">
        <v>2</v>
      </c>
      <c r="C24" s="53">
        <v>0</v>
      </c>
      <c r="D24" s="53">
        <v>1</v>
      </c>
      <c r="E24" s="53">
        <v>0</v>
      </c>
      <c r="F24" s="53">
        <v>1</v>
      </c>
      <c r="G24" s="53">
        <v>0</v>
      </c>
      <c r="H24" s="34">
        <v>0</v>
      </c>
    </row>
    <row r="25" spans="1:8" x14ac:dyDescent="0.2">
      <c r="A25" s="5" t="str">
        <f>VLOOKUP("&lt;Zeilentitel_3&gt;",Uebersetzungen!$B$3:$E$85,Uebersetzungen!$B$2+1,FALSE)</f>
        <v>Region Bernina</v>
      </c>
      <c r="B25" s="49">
        <v>4</v>
      </c>
      <c r="C25" s="55">
        <v>0</v>
      </c>
      <c r="D25" s="55">
        <v>0</v>
      </c>
      <c r="E25" s="55">
        <v>1</v>
      </c>
      <c r="F25" s="55">
        <v>0</v>
      </c>
      <c r="G25" s="55">
        <v>0</v>
      </c>
      <c r="H25" s="33">
        <v>3</v>
      </c>
    </row>
    <row r="26" spans="1:8" x14ac:dyDescent="0.2">
      <c r="A26" s="6" t="s">
        <v>3</v>
      </c>
      <c r="B26" s="47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34">
        <v>0</v>
      </c>
    </row>
    <row r="27" spans="1:8" x14ac:dyDescent="0.2">
      <c r="A27" s="6" t="s">
        <v>4</v>
      </c>
      <c r="B27" s="47">
        <v>4</v>
      </c>
      <c r="C27" s="53">
        <v>0</v>
      </c>
      <c r="D27" s="53">
        <v>0</v>
      </c>
      <c r="E27" s="53">
        <v>1</v>
      </c>
      <c r="F27" s="53">
        <v>0</v>
      </c>
      <c r="G27" s="53">
        <v>0</v>
      </c>
      <c r="H27" s="34">
        <v>3</v>
      </c>
    </row>
    <row r="28" spans="1:8" x14ac:dyDescent="0.2">
      <c r="A28" s="5" t="str">
        <f>VLOOKUP("&lt;Zeilentitel_4&gt;",Uebersetzungen!$B$3:$E$85,Uebersetzungen!$B$2+1,FALSE)</f>
        <v>Region Engiadina Bassa/Val Müstair</v>
      </c>
      <c r="B28" s="49">
        <v>42</v>
      </c>
      <c r="C28" s="55">
        <v>0</v>
      </c>
      <c r="D28" s="55">
        <v>5</v>
      </c>
      <c r="E28" s="55">
        <v>13</v>
      </c>
      <c r="F28" s="55">
        <v>14</v>
      </c>
      <c r="G28" s="55">
        <v>5</v>
      </c>
      <c r="H28" s="33">
        <v>5</v>
      </c>
    </row>
    <row r="29" spans="1:8" x14ac:dyDescent="0.2">
      <c r="A29" s="6" t="s">
        <v>37</v>
      </c>
      <c r="B29" s="47">
        <v>1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34">
        <v>1</v>
      </c>
    </row>
    <row r="30" spans="1:8" x14ac:dyDescent="0.2">
      <c r="A30" s="6" t="s">
        <v>38</v>
      </c>
      <c r="B30" s="47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34">
        <v>0</v>
      </c>
    </row>
    <row r="31" spans="1:8" x14ac:dyDescent="0.2">
      <c r="A31" s="6" t="s">
        <v>39</v>
      </c>
      <c r="B31" s="47">
        <v>32</v>
      </c>
      <c r="C31" s="53">
        <v>0</v>
      </c>
      <c r="D31" s="53">
        <v>3</v>
      </c>
      <c r="E31" s="53">
        <v>12</v>
      </c>
      <c r="F31" s="53">
        <v>13</v>
      </c>
      <c r="G31" s="53">
        <v>2</v>
      </c>
      <c r="H31" s="34">
        <v>2</v>
      </c>
    </row>
    <row r="32" spans="1:8" x14ac:dyDescent="0.2">
      <c r="A32" s="6" t="s">
        <v>40</v>
      </c>
      <c r="B32" s="47">
        <v>7</v>
      </c>
      <c r="C32" s="53">
        <v>0</v>
      </c>
      <c r="D32" s="53">
        <v>2</v>
      </c>
      <c r="E32" s="53">
        <v>0</v>
      </c>
      <c r="F32" s="53">
        <v>1</v>
      </c>
      <c r="G32" s="53">
        <v>3</v>
      </c>
      <c r="H32" s="34">
        <v>1</v>
      </c>
    </row>
    <row r="33" spans="1:8" x14ac:dyDescent="0.2">
      <c r="A33" s="6" t="s">
        <v>59</v>
      </c>
      <c r="B33" s="47">
        <v>2</v>
      </c>
      <c r="C33" s="53">
        <v>0</v>
      </c>
      <c r="D33" s="53">
        <v>0</v>
      </c>
      <c r="E33" s="53">
        <v>1</v>
      </c>
      <c r="F33" s="53">
        <v>0</v>
      </c>
      <c r="G33" s="53">
        <v>0</v>
      </c>
      <c r="H33" s="34">
        <v>1</v>
      </c>
    </row>
    <row r="34" spans="1:8" x14ac:dyDescent="0.2">
      <c r="A34" s="5" t="str">
        <f>VLOOKUP("&lt;Zeilentitel_5&gt;",Uebersetzungen!$B$3:$E$85,Uebersetzungen!$B$2+1,FALSE)</f>
        <v>Region Imboden</v>
      </c>
      <c r="B34" s="49">
        <v>195</v>
      </c>
      <c r="C34" s="55">
        <v>9</v>
      </c>
      <c r="D34" s="55">
        <v>27</v>
      </c>
      <c r="E34" s="55">
        <v>63</v>
      </c>
      <c r="F34" s="55">
        <v>69</v>
      </c>
      <c r="G34" s="55">
        <v>20</v>
      </c>
      <c r="H34" s="33">
        <v>7</v>
      </c>
    </row>
    <row r="35" spans="1:8" x14ac:dyDescent="0.2">
      <c r="A35" s="6" t="s">
        <v>30</v>
      </c>
      <c r="B35" s="47">
        <v>47</v>
      </c>
      <c r="C35" s="53">
        <v>5</v>
      </c>
      <c r="D35" s="53">
        <v>11</v>
      </c>
      <c r="E35" s="53">
        <v>12</v>
      </c>
      <c r="F35" s="53">
        <v>16</v>
      </c>
      <c r="G35" s="53">
        <v>2</v>
      </c>
      <c r="H35" s="34">
        <v>1</v>
      </c>
    </row>
    <row r="36" spans="1:8" x14ac:dyDescent="0.2">
      <c r="A36" s="6" t="s">
        <v>31</v>
      </c>
      <c r="B36" s="47">
        <v>27</v>
      </c>
      <c r="C36" s="53">
        <v>4</v>
      </c>
      <c r="D36" s="53">
        <v>1</v>
      </c>
      <c r="E36" s="53">
        <v>10</v>
      </c>
      <c r="F36" s="53">
        <v>7</v>
      </c>
      <c r="G36" s="53">
        <v>4</v>
      </c>
      <c r="H36" s="34">
        <v>1</v>
      </c>
    </row>
    <row r="37" spans="1:8" x14ac:dyDescent="0.2">
      <c r="A37" s="6" t="s">
        <v>32</v>
      </c>
      <c r="B37" s="47">
        <v>40</v>
      </c>
      <c r="C37" s="53">
        <v>0</v>
      </c>
      <c r="D37" s="53">
        <v>7</v>
      </c>
      <c r="E37" s="53">
        <v>16</v>
      </c>
      <c r="F37" s="53">
        <v>14</v>
      </c>
      <c r="G37" s="53">
        <v>2</v>
      </c>
      <c r="H37" s="34">
        <v>1</v>
      </c>
    </row>
    <row r="38" spans="1:8" x14ac:dyDescent="0.2">
      <c r="A38" s="6" t="s">
        <v>33</v>
      </c>
      <c r="B38" s="47">
        <v>18</v>
      </c>
      <c r="C38" s="53">
        <v>0</v>
      </c>
      <c r="D38" s="53">
        <v>2</v>
      </c>
      <c r="E38" s="53">
        <v>5</v>
      </c>
      <c r="F38" s="53">
        <v>7</v>
      </c>
      <c r="G38" s="53">
        <v>3</v>
      </c>
      <c r="H38" s="34">
        <v>1</v>
      </c>
    </row>
    <row r="39" spans="1:8" x14ac:dyDescent="0.2">
      <c r="A39" s="6" t="s">
        <v>34</v>
      </c>
      <c r="B39" s="47">
        <v>56</v>
      </c>
      <c r="C39" s="53">
        <v>0</v>
      </c>
      <c r="D39" s="53">
        <v>4</v>
      </c>
      <c r="E39" s="53">
        <v>18</v>
      </c>
      <c r="F39" s="53">
        <v>25</v>
      </c>
      <c r="G39" s="53">
        <v>7</v>
      </c>
      <c r="H39" s="34">
        <v>2</v>
      </c>
    </row>
    <row r="40" spans="1:8" x14ac:dyDescent="0.2">
      <c r="A40" s="6" t="s">
        <v>35</v>
      </c>
      <c r="B40" s="47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34">
        <v>0</v>
      </c>
    </row>
    <row r="41" spans="1:8" x14ac:dyDescent="0.2">
      <c r="A41" s="6" t="s">
        <v>36</v>
      </c>
      <c r="B41" s="47">
        <v>7</v>
      </c>
      <c r="C41" s="53">
        <v>0</v>
      </c>
      <c r="D41" s="53">
        <v>2</v>
      </c>
      <c r="E41" s="53">
        <v>2</v>
      </c>
      <c r="F41" s="53">
        <v>0</v>
      </c>
      <c r="G41" s="53">
        <v>2</v>
      </c>
      <c r="H41" s="34">
        <v>1</v>
      </c>
    </row>
    <row r="42" spans="1:8" x14ac:dyDescent="0.2">
      <c r="A42" s="5" t="str">
        <f>VLOOKUP("&lt;Zeilentitel_6&gt;",Uebersetzungen!$B$3:$E$85,Uebersetzungen!$B$2+1,FALSE)</f>
        <v>Region Landquart</v>
      </c>
      <c r="B42" s="49">
        <v>146</v>
      </c>
      <c r="C42" s="55">
        <v>1</v>
      </c>
      <c r="D42" s="55">
        <v>31</v>
      </c>
      <c r="E42" s="55">
        <v>35</v>
      </c>
      <c r="F42" s="55">
        <v>59</v>
      </c>
      <c r="G42" s="55">
        <v>13</v>
      </c>
      <c r="H42" s="33">
        <v>7</v>
      </c>
    </row>
    <row r="43" spans="1:8" x14ac:dyDescent="0.2">
      <c r="A43" s="6" t="s">
        <v>70</v>
      </c>
      <c r="B43" s="47">
        <v>21</v>
      </c>
      <c r="C43" s="53">
        <v>0</v>
      </c>
      <c r="D43" s="53">
        <v>3</v>
      </c>
      <c r="E43" s="53">
        <v>4</v>
      </c>
      <c r="F43" s="53">
        <v>10</v>
      </c>
      <c r="G43" s="53">
        <v>3</v>
      </c>
      <c r="H43" s="34">
        <v>1</v>
      </c>
    </row>
    <row r="44" spans="1:8" x14ac:dyDescent="0.2">
      <c r="A44" s="6" t="s">
        <v>71</v>
      </c>
      <c r="B44" s="47">
        <v>7</v>
      </c>
      <c r="C44" s="53">
        <v>0</v>
      </c>
      <c r="D44" s="53">
        <v>2</v>
      </c>
      <c r="E44" s="53">
        <v>0</v>
      </c>
      <c r="F44" s="53">
        <v>3</v>
      </c>
      <c r="G44" s="53">
        <v>2</v>
      </c>
      <c r="H44" s="34">
        <v>0</v>
      </c>
    </row>
    <row r="45" spans="1:8" x14ac:dyDescent="0.2">
      <c r="A45" s="6" t="s">
        <v>72</v>
      </c>
      <c r="B45" s="47">
        <v>21</v>
      </c>
      <c r="C45" s="53">
        <v>0</v>
      </c>
      <c r="D45" s="53">
        <v>8</v>
      </c>
      <c r="E45" s="53">
        <v>8</v>
      </c>
      <c r="F45" s="53">
        <v>5</v>
      </c>
      <c r="G45" s="53">
        <v>0</v>
      </c>
      <c r="H45" s="34">
        <v>0</v>
      </c>
    </row>
    <row r="46" spans="1:8" x14ac:dyDescent="0.2">
      <c r="A46" s="6" t="s">
        <v>73</v>
      </c>
      <c r="B46" s="47">
        <v>18</v>
      </c>
      <c r="C46" s="53">
        <v>0</v>
      </c>
      <c r="D46" s="53">
        <v>0</v>
      </c>
      <c r="E46" s="53">
        <v>5</v>
      </c>
      <c r="F46" s="53">
        <v>11</v>
      </c>
      <c r="G46" s="53">
        <v>2</v>
      </c>
      <c r="H46" s="34">
        <v>0</v>
      </c>
    </row>
    <row r="47" spans="1:8" x14ac:dyDescent="0.2">
      <c r="A47" s="6" t="s">
        <v>74</v>
      </c>
      <c r="B47" s="47">
        <v>2</v>
      </c>
      <c r="C47" s="53">
        <v>0</v>
      </c>
      <c r="D47" s="53">
        <v>0</v>
      </c>
      <c r="E47" s="53">
        <v>0</v>
      </c>
      <c r="F47" s="53">
        <v>0</v>
      </c>
      <c r="G47" s="53">
        <v>2</v>
      </c>
      <c r="H47" s="34">
        <v>0</v>
      </c>
    </row>
    <row r="48" spans="1:8" x14ac:dyDescent="0.2">
      <c r="A48" s="6" t="s">
        <v>75</v>
      </c>
      <c r="B48" s="47">
        <v>6</v>
      </c>
      <c r="C48" s="53">
        <v>0</v>
      </c>
      <c r="D48" s="53">
        <v>0</v>
      </c>
      <c r="E48" s="53">
        <v>0</v>
      </c>
      <c r="F48" s="53">
        <v>2</v>
      </c>
      <c r="G48" s="53">
        <v>1</v>
      </c>
      <c r="H48" s="34">
        <v>3</v>
      </c>
    </row>
    <row r="49" spans="1:8" x14ac:dyDescent="0.2">
      <c r="A49" s="6" t="s">
        <v>76</v>
      </c>
      <c r="B49" s="47">
        <v>48</v>
      </c>
      <c r="C49" s="53">
        <v>1</v>
      </c>
      <c r="D49" s="53">
        <v>11</v>
      </c>
      <c r="E49" s="53">
        <v>11</v>
      </c>
      <c r="F49" s="53">
        <v>20</v>
      </c>
      <c r="G49" s="53">
        <v>2</v>
      </c>
      <c r="H49" s="34">
        <v>3</v>
      </c>
    </row>
    <row r="50" spans="1:8" x14ac:dyDescent="0.2">
      <c r="A50" s="6" t="s">
        <v>77</v>
      </c>
      <c r="B50" s="47">
        <v>146</v>
      </c>
      <c r="C50" s="53">
        <v>1</v>
      </c>
      <c r="D50" s="53">
        <v>31</v>
      </c>
      <c r="E50" s="53">
        <v>35</v>
      </c>
      <c r="F50" s="53">
        <v>59</v>
      </c>
      <c r="G50" s="53">
        <v>13</v>
      </c>
      <c r="H50" s="34">
        <v>7</v>
      </c>
    </row>
    <row r="51" spans="1:8" x14ac:dyDescent="0.2">
      <c r="A51" s="5" t="str">
        <f>VLOOKUP("&lt;Zeilentitel_7&gt;",Uebersetzungen!$B$3:$E$85,Uebersetzungen!$B$2+1,FALSE)</f>
        <v>Region Maloja</v>
      </c>
      <c r="B51" s="49">
        <v>85</v>
      </c>
      <c r="C51" s="55">
        <v>4</v>
      </c>
      <c r="D51" s="55">
        <v>8</v>
      </c>
      <c r="E51" s="55">
        <v>12</v>
      </c>
      <c r="F51" s="55">
        <v>28</v>
      </c>
      <c r="G51" s="55">
        <v>25</v>
      </c>
      <c r="H51" s="33">
        <v>8</v>
      </c>
    </row>
    <row r="52" spans="1:8" x14ac:dyDescent="0.2">
      <c r="A52" s="6" t="s">
        <v>41</v>
      </c>
      <c r="B52" s="47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34">
        <v>0</v>
      </c>
    </row>
    <row r="53" spans="1:8" x14ac:dyDescent="0.2">
      <c r="A53" s="6" t="s">
        <v>42</v>
      </c>
      <c r="B53" s="47">
        <v>4</v>
      </c>
      <c r="C53" s="53">
        <v>0</v>
      </c>
      <c r="D53" s="53">
        <v>0</v>
      </c>
      <c r="E53" s="53">
        <v>2</v>
      </c>
      <c r="F53" s="53">
        <v>2</v>
      </c>
      <c r="G53" s="53">
        <v>0</v>
      </c>
      <c r="H53" s="34">
        <v>0</v>
      </c>
    </row>
    <row r="54" spans="1:8" x14ac:dyDescent="0.2">
      <c r="A54" s="6" t="s">
        <v>43</v>
      </c>
      <c r="B54" s="47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34">
        <v>0</v>
      </c>
    </row>
    <row r="55" spans="1:8" x14ac:dyDescent="0.2">
      <c r="A55" s="6" t="s">
        <v>44</v>
      </c>
      <c r="B55" s="47">
        <v>1</v>
      </c>
      <c r="C55" s="53">
        <v>0</v>
      </c>
      <c r="D55" s="53">
        <v>0</v>
      </c>
      <c r="E55" s="53">
        <v>0</v>
      </c>
      <c r="F55" s="53">
        <v>0</v>
      </c>
      <c r="G55" s="53">
        <v>1</v>
      </c>
      <c r="H55" s="34">
        <v>0</v>
      </c>
    </row>
    <row r="56" spans="1:8" x14ac:dyDescent="0.2">
      <c r="A56" s="6" t="s">
        <v>93</v>
      </c>
      <c r="B56" s="47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34">
        <v>0</v>
      </c>
    </row>
    <row r="57" spans="1:8" x14ac:dyDescent="0.2">
      <c r="A57" s="6" t="s">
        <v>45</v>
      </c>
      <c r="B57" s="47">
        <v>3</v>
      </c>
      <c r="C57" s="53">
        <v>1</v>
      </c>
      <c r="D57" s="53">
        <v>0</v>
      </c>
      <c r="E57" s="53">
        <v>0</v>
      </c>
      <c r="F57" s="53">
        <v>1</v>
      </c>
      <c r="G57" s="53">
        <v>0</v>
      </c>
      <c r="H57" s="34">
        <v>1</v>
      </c>
    </row>
    <row r="58" spans="1:8" x14ac:dyDescent="0.2">
      <c r="A58" s="6" t="s">
        <v>95</v>
      </c>
      <c r="B58" s="47">
        <v>32</v>
      </c>
      <c r="C58" s="53">
        <v>3</v>
      </c>
      <c r="D58" s="53">
        <v>3</v>
      </c>
      <c r="E58" s="53">
        <v>4</v>
      </c>
      <c r="F58" s="53">
        <v>7</v>
      </c>
      <c r="G58" s="53">
        <v>15</v>
      </c>
      <c r="H58" s="34">
        <v>0</v>
      </c>
    </row>
    <row r="59" spans="1:8" x14ac:dyDescent="0.2">
      <c r="A59" s="6" t="s">
        <v>46</v>
      </c>
      <c r="B59" s="47">
        <v>1</v>
      </c>
      <c r="C59" s="53">
        <v>0</v>
      </c>
      <c r="D59" s="53">
        <v>0</v>
      </c>
      <c r="E59" s="53">
        <v>0</v>
      </c>
      <c r="F59" s="53">
        <v>0</v>
      </c>
      <c r="G59" s="53">
        <v>1</v>
      </c>
      <c r="H59" s="34">
        <v>0</v>
      </c>
    </row>
    <row r="60" spans="1:8" x14ac:dyDescent="0.2">
      <c r="A60" s="6" t="s">
        <v>96</v>
      </c>
      <c r="B60" s="47">
        <v>11</v>
      </c>
      <c r="C60" s="53">
        <v>0</v>
      </c>
      <c r="D60" s="53">
        <v>3</v>
      </c>
      <c r="E60" s="53">
        <v>2</v>
      </c>
      <c r="F60" s="53">
        <v>5</v>
      </c>
      <c r="G60" s="53">
        <v>1</v>
      </c>
      <c r="H60" s="34">
        <v>0</v>
      </c>
    </row>
    <row r="61" spans="1:8" x14ac:dyDescent="0.2">
      <c r="A61" s="6" t="s">
        <v>47</v>
      </c>
      <c r="B61" s="47">
        <v>17</v>
      </c>
      <c r="C61" s="53">
        <v>0</v>
      </c>
      <c r="D61" s="53">
        <v>0</v>
      </c>
      <c r="E61" s="53">
        <v>1</v>
      </c>
      <c r="F61" s="53">
        <v>5</v>
      </c>
      <c r="G61" s="53">
        <v>7</v>
      </c>
      <c r="H61" s="34">
        <v>4</v>
      </c>
    </row>
    <row r="62" spans="1:8" x14ac:dyDescent="0.2">
      <c r="A62" s="6" t="s">
        <v>48</v>
      </c>
      <c r="B62" s="47">
        <v>14</v>
      </c>
      <c r="C62" s="53">
        <v>0</v>
      </c>
      <c r="D62" s="53">
        <v>2</v>
      </c>
      <c r="E62" s="53">
        <v>2</v>
      </c>
      <c r="F62" s="53">
        <v>7</v>
      </c>
      <c r="G62" s="53">
        <v>0</v>
      </c>
      <c r="H62" s="34">
        <v>3</v>
      </c>
    </row>
    <row r="63" spans="1:8" x14ac:dyDescent="0.2">
      <c r="A63" s="6" t="s">
        <v>97</v>
      </c>
      <c r="B63" s="47">
        <v>2</v>
      </c>
      <c r="C63" s="53">
        <v>0</v>
      </c>
      <c r="D63" s="53">
        <v>0</v>
      </c>
      <c r="E63" s="53">
        <v>1</v>
      </c>
      <c r="F63" s="53">
        <v>1</v>
      </c>
      <c r="G63" s="53">
        <v>0</v>
      </c>
      <c r="H63" s="34">
        <v>0</v>
      </c>
    </row>
    <row r="64" spans="1:8" x14ac:dyDescent="0.2">
      <c r="A64" s="5" t="str">
        <f>VLOOKUP("&lt;Zeilentitel_8&gt;",Uebersetzungen!$B$3:$E$85,Uebersetzungen!$B$2+1,FALSE)</f>
        <v>Region Moesa</v>
      </c>
      <c r="B64" s="49">
        <v>77</v>
      </c>
      <c r="C64" s="55">
        <v>3</v>
      </c>
      <c r="D64" s="55">
        <v>25</v>
      </c>
      <c r="E64" s="55">
        <v>32</v>
      </c>
      <c r="F64" s="55">
        <v>3</v>
      </c>
      <c r="G64" s="55">
        <v>9</v>
      </c>
      <c r="H64" s="33">
        <v>5</v>
      </c>
    </row>
    <row r="65" spans="1:8" x14ac:dyDescent="0.2">
      <c r="A65" s="6" t="s">
        <v>49</v>
      </c>
      <c r="B65" s="47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34">
        <v>0</v>
      </c>
    </row>
    <row r="66" spans="1:8" x14ac:dyDescent="0.2">
      <c r="A66" s="6" t="s">
        <v>50</v>
      </c>
      <c r="B66" s="47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34">
        <v>0</v>
      </c>
    </row>
    <row r="67" spans="1:8" x14ac:dyDescent="0.2">
      <c r="A67" s="6" t="s">
        <v>51</v>
      </c>
      <c r="B67" s="47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34">
        <v>0</v>
      </c>
    </row>
    <row r="68" spans="1:8" x14ac:dyDescent="0.2">
      <c r="A68" s="6" t="s">
        <v>52</v>
      </c>
      <c r="B68" s="47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34">
        <v>0</v>
      </c>
    </row>
    <row r="69" spans="1:8" x14ac:dyDescent="0.2">
      <c r="A69" s="6" t="s">
        <v>53</v>
      </c>
      <c r="B69" s="47">
        <v>3</v>
      </c>
      <c r="C69" s="53">
        <v>0</v>
      </c>
      <c r="D69" s="53">
        <v>0</v>
      </c>
      <c r="E69" s="53">
        <v>0</v>
      </c>
      <c r="F69" s="53">
        <v>0</v>
      </c>
      <c r="G69" s="53">
        <v>2</v>
      </c>
      <c r="H69" s="34">
        <v>1</v>
      </c>
    </row>
    <row r="70" spans="1:8" x14ac:dyDescent="0.2">
      <c r="A70" s="6" t="s">
        <v>54</v>
      </c>
      <c r="B70" s="47">
        <v>2</v>
      </c>
      <c r="C70" s="53">
        <v>0</v>
      </c>
      <c r="D70" s="53">
        <v>0</v>
      </c>
      <c r="E70" s="53">
        <v>2</v>
      </c>
      <c r="F70" s="53">
        <v>0</v>
      </c>
      <c r="G70" s="53">
        <v>0</v>
      </c>
      <c r="H70" s="34">
        <v>0</v>
      </c>
    </row>
    <row r="71" spans="1:8" x14ac:dyDescent="0.2">
      <c r="A71" s="6" t="s">
        <v>55</v>
      </c>
      <c r="B71" s="47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34">
        <v>0</v>
      </c>
    </row>
    <row r="72" spans="1:8" x14ac:dyDescent="0.2">
      <c r="A72" s="6" t="s">
        <v>56</v>
      </c>
      <c r="B72" s="47">
        <v>3</v>
      </c>
      <c r="C72" s="53">
        <v>0</v>
      </c>
      <c r="D72" s="53">
        <v>1</v>
      </c>
      <c r="E72" s="53">
        <v>0</v>
      </c>
      <c r="F72" s="53">
        <v>1</v>
      </c>
      <c r="G72" s="53">
        <v>1</v>
      </c>
      <c r="H72" s="34">
        <v>0</v>
      </c>
    </row>
    <row r="73" spans="1:8" x14ac:dyDescent="0.2">
      <c r="A73" s="6" t="s">
        <v>57</v>
      </c>
      <c r="B73" s="47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34">
        <v>0</v>
      </c>
    </row>
    <row r="74" spans="1:8" x14ac:dyDescent="0.2">
      <c r="A74" s="6" t="s">
        <v>98</v>
      </c>
      <c r="B74" s="47">
        <v>65</v>
      </c>
      <c r="C74" s="53">
        <v>3</v>
      </c>
      <c r="D74" s="53">
        <v>24</v>
      </c>
      <c r="E74" s="53">
        <v>30</v>
      </c>
      <c r="F74" s="53">
        <v>0</v>
      </c>
      <c r="G74" s="53">
        <v>5</v>
      </c>
      <c r="H74" s="34">
        <v>3</v>
      </c>
    </row>
    <row r="75" spans="1:8" x14ac:dyDescent="0.2">
      <c r="A75" s="6" t="s">
        <v>58</v>
      </c>
      <c r="B75" s="47">
        <v>4</v>
      </c>
      <c r="C75" s="53">
        <v>0</v>
      </c>
      <c r="D75" s="53">
        <v>0</v>
      </c>
      <c r="E75" s="53">
        <v>0</v>
      </c>
      <c r="F75" s="53">
        <v>2</v>
      </c>
      <c r="G75" s="53">
        <v>1</v>
      </c>
      <c r="H75" s="34">
        <v>1</v>
      </c>
    </row>
    <row r="76" spans="1:8" x14ac:dyDescent="0.2">
      <c r="A76" s="6" t="s">
        <v>99</v>
      </c>
      <c r="B76" s="47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34">
        <v>0</v>
      </c>
    </row>
    <row r="77" spans="1:8" x14ac:dyDescent="0.2">
      <c r="A77" s="5" t="str">
        <f>VLOOKUP("&lt;Zeilentitel_9&gt;",Uebersetzungen!$B$3:$E$85,Uebersetzungen!$B$2+1,FALSE)</f>
        <v>Region Plessur</v>
      </c>
      <c r="B77" s="49">
        <v>283</v>
      </c>
      <c r="C77" s="55">
        <v>19</v>
      </c>
      <c r="D77" s="55">
        <v>74</v>
      </c>
      <c r="E77" s="55">
        <v>103</v>
      </c>
      <c r="F77" s="55">
        <v>59</v>
      </c>
      <c r="G77" s="55">
        <v>13</v>
      </c>
      <c r="H77" s="33">
        <v>15</v>
      </c>
    </row>
    <row r="78" spans="1:8" x14ac:dyDescent="0.2">
      <c r="A78" s="6" t="s">
        <v>66</v>
      </c>
      <c r="B78" s="47">
        <v>272</v>
      </c>
      <c r="C78" s="53">
        <v>19</v>
      </c>
      <c r="D78" s="53">
        <v>73</v>
      </c>
      <c r="E78" s="53">
        <v>99</v>
      </c>
      <c r="F78" s="53">
        <v>56</v>
      </c>
      <c r="G78" s="53">
        <v>11</v>
      </c>
      <c r="H78" s="34">
        <v>14</v>
      </c>
    </row>
    <row r="79" spans="1:8" x14ac:dyDescent="0.2">
      <c r="A79" s="6" t="s">
        <v>67</v>
      </c>
      <c r="B79" s="47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34">
        <v>0</v>
      </c>
    </row>
    <row r="80" spans="1:8" x14ac:dyDescent="0.2">
      <c r="A80" s="6" t="s">
        <v>68</v>
      </c>
      <c r="B80" s="47">
        <v>10</v>
      </c>
      <c r="C80" s="53">
        <v>0</v>
      </c>
      <c r="D80" s="53">
        <v>0</v>
      </c>
      <c r="E80" s="53">
        <v>4</v>
      </c>
      <c r="F80" s="53">
        <v>3</v>
      </c>
      <c r="G80" s="53">
        <v>2</v>
      </c>
      <c r="H80" s="34">
        <v>1</v>
      </c>
    </row>
    <row r="81" spans="1:8" x14ac:dyDescent="0.2">
      <c r="A81" s="6" t="s">
        <v>69</v>
      </c>
      <c r="B81" s="47">
        <v>1</v>
      </c>
      <c r="C81" s="53">
        <v>0</v>
      </c>
      <c r="D81" s="53">
        <v>1</v>
      </c>
      <c r="E81" s="53">
        <v>0</v>
      </c>
      <c r="F81" s="53">
        <v>0</v>
      </c>
      <c r="G81" s="53">
        <v>0</v>
      </c>
      <c r="H81" s="34">
        <v>0</v>
      </c>
    </row>
    <row r="82" spans="1:8" x14ac:dyDescent="0.2">
      <c r="A82" s="5" t="str">
        <f>VLOOKUP("&lt;Zeilentitel_10&gt;",Uebersetzungen!$B$3:$E$85,Uebersetzungen!$B$2+1,FALSE)</f>
        <v>Region Prättigau/Davos</v>
      </c>
      <c r="B82" s="49">
        <v>295</v>
      </c>
      <c r="C82" s="55">
        <v>13</v>
      </c>
      <c r="D82" s="55">
        <v>80</v>
      </c>
      <c r="E82" s="55">
        <v>90</v>
      </c>
      <c r="F82" s="55">
        <v>65</v>
      </c>
      <c r="G82" s="55">
        <v>28</v>
      </c>
      <c r="H82" s="33">
        <v>19</v>
      </c>
    </row>
    <row r="83" spans="1:8" x14ac:dyDescent="0.2">
      <c r="A83" s="6" t="s">
        <v>60</v>
      </c>
      <c r="B83" s="47">
        <v>150</v>
      </c>
      <c r="C83" s="53">
        <v>11</v>
      </c>
      <c r="D83" s="53">
        <v>54</v>
      </c>
      <c r="E83" s="53">
        <v>44</v>
      </c>
      <c r="F83" s="53">
        <v>29</v>
      </c>
      <c r="G83" s="53">
        <v>10</v>
      </c>
      <c r="H83" s="34">
        <v>2</v>
      </c>
    </row>
    <row r="84" spans="1:8" x14ac:dyDescent="0.2">
      <c r="A84" s="6" t="s">
        <v>61</v>
      </c>
      <c r="B84" s="47">
        <v>10</v>
      </c>
      <c r="C84" s="53">
        <v>0</v>
      </c>
      <c r="D84" s="53">
        <v>2</v>
      </c>
      <c r="E84" s="53">
        <v>3</v>
      </c>
      <c r="F84" s="53">
        <v>0</v>
      </c>
      <c r="G84" s="53">
        <v>2</v>
      </c>
      <c r="H84" s="34">
        <v>3</v>
      </c>
    </row>
    <row r="85" spans="1:8" x14ac:dyDescent="0.2">
      <c r="A85" s="6" t="s">
        <v>62</v>
      </c>
      <c r="B85" s="47">
        <v>3</v>
      </c>
      <c r="C85" s="53">
        <v>0</v>
      </c>
      <c r="D85" s="53">
        <v>0</v>
      </c>
      <c r="E85" s="53">
        <v>1</v>
      </c>
      <c r="F85" s="53">
        <v>1</v>
      </c>
      <c r="G85" s="53">
        <v>0</v>
      </c>
      <c r="H85" s="34">
        <v>1</v>
      </c>
    </row>
    <row r="86" spans="1:8" x14ac:dyDescent="0.2">
      <c r="A86" s="6" t="s">
        <v>63</v>
      </c>
      <c r="B86" s="47">
        <v>11</v>
      </c>
      <c r="C86" s="53">
        <v>0</v>
      </c>
      <c r="D86" s="53">
        <v>3</v>
      </c>
      <c r="E86" s="53">
        <v>6</v>
      </c>
      <c r="F86" s="53">
        <v>0</v>
      </c>
      <c r="G86" s="53">
        <v>2</v>
      </c>
      <c r="H86" s="34">
        <v>0</v>
      </c>
    </row>
    <row r="87" spans="1:8" x14ac:dyDescent="0.2">
      <c r="A87" s="6" t="s">
        <v>100</v>
      </c>
      <c r="B87" s="47">
        <v>62</v>
      </c>
      <c r="C87" s="53">
        <v>2</v>
      </c>
      <c r="D87" s="53">
        <v>11</v>
      </c>
      <c r="E87" s="53">
        <v>18</v>
      </c>
      <c r="F87" s="53">
        <v>18</v>
      </c>
      <c r="G87" s="53">
        <v>7</v>
      </c>
      <c r="H87" s="34">
        <v>6</v>
      </c>
    </row>
    <row r="88" spans="1:8" x14ac:dyDescent="0.2">
      <c r="A88" s="6" t="s">
        <v>89</v>
      </c>
      <c r="B88" s="47">
        <v>0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34">
        <v>0</v>
      </c>
    </row>
    <row r="89" spans="1:8" x14ac:dyDescent="0.2">
      <c r="A89" s="6" t="s">
        <v>64</v>
      </c>
      <c r="B89" s="47">
        <v>7</v>
      </c>
      <c r="C89" s="53">
        <v>0</v>
      </c>
      <c r="D89" s="53">
        <v>0</v>
      </c>
      <c r="E89" s="53">
        <v>3</v>
      </c>
      <c r="F89" s="53">
        <v>2</v>
      </c>
      <c r="G89" s="53">
        <v>1</v>
      </c>
      <c r="H89" s="34">
        <v>1</v>
      </c>
    </row>
    <row r="90" spans="1:8" x14ac:dyDescent="0.2">
      <c r="A90" s="6" t="s">
        <v>65</v>
      </c>
      <c r="B90" s="47">
        <v>7</v>
      </c>
      <c r="C90" s="53">
        <v>0</v>
      </c>
      <c r="D90" s="53">
        <v>0</v>
      </c>
      <c r="E90" s="53">
        <v>2</v>
      </c>
      <c r="F90" s="53">
        <v>2</v>
      </c>
      <c r="G90" s="53">
        <v>1</v>
      </c>
      <c r="H90" s="34">
        <v>2</v>
      </c>
    </row>
    <row r="91" spans="1:8" x14ac:dyDescent="0.2">
      <c r="A91" s="6" t="s">
        <v>78</v>
      </c>
      <c r="B91" s="47">
        <v>34</v>
      </c>
      <c r="C91" s="53">
        <v>0</v>
      </c>
      <c r="D91" s="53">
        <v>7</v>
      </c>
      <c r="E91" s="53">
        <v>12</v>
      </c>
      <c r="F91" s="53">
        <v>12</v>
      </c>
      <c r="G91" s="53">
        <v>2</v>
      </c>
      <c r="H91" s="34">
        <v>1</v>
      </c>
    </row>
    <row r="92" spans="1:8" x14ac:dyDescent="0.2">
      <c r="A92" s="6" t="s">
        <v>79</v>
      </c>
      <c r="B92" s="47">
        <v>11</v>
      </c>
      <c r="C92" s="53">
        <v>0</v>
      </c>
      <c r="D92" s="53">
        <v>3</v>
      </c>
      <c r="E92" s="53">
        <v>1</v>
      </c>
      <c r="F92" s="53">
        <v>1</v>
      </c>
      <c r="G92" s="53">
        <v>3</v>
      </c>
      <c r="H92" s="34">
        <v>3</v>
      </c>
    </row>
    <row r="93" spans="1:8" x14ac:dyDescent="0.2">
      <c r="A93" s="6" t="s">
        <v>80</v>
      </c>
      <c r="B93" s="47">
        <v>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34">
        <v>0</v>
      </c>
    </row>
    <row r="94" spans="1:8" x14ac:dyDescent="0.2">
      <c r="A94" s="5" t="str">
        <f>VLOOKUP("&lt;Zeilentitel_11&gt;",Uebersetzungen!$B$3:$E$85,Uebersetzungen!$B$2+1,FALSE)</f>
        <v>Region Surselva</v>
      </c>
      <c r="B94" s="49">
        <v>171</v>
      </c>
      <c r="C94" s="55">
        <v>5</v>
      </c>
      <c r="D94" s="55">
        <v>50</v>
      </c>
      <c r="E94" s="55">
        <v>42</v>
      </c>
      <c r="F94" s="55">
        <v>43</v>
      </c>
      <c r="G94" s="55">
        <v>16</v>
      </c>
      <c r="H94" s="33">
        <v>15</v>
      </c>
    </row>
    <row r="95" spans="1:8" x14ac:dyDescent="0.2">
      <c r="A95" s="6" t="s">
        <v>5</v>
      </c>
      <c r="B95" s="47">
        <v>5</v>
      </c>
      <c r="C95" s="53">
        <v>0</v>
      </c>
      <c r="D95" s="53">
        <v>1</v>
      </c>
      <c r="E95" s="53">
        <v>0</v>
      </c>
      <c r="F95" s="53">
        <v>2</v>
      </c>
      <c r="G95" s="53">
        <v>0</v>
      </c>
      <c r="H95" s="34">
        <v>2</v>
      </c>
    </row>
    <row r="96" spans="1:8" x14ac:dyDescent="0.2">
      <c r="A96" s="6" t="s">
        <v>6</v>
      </c>
      <c r="B96" s="47">
        <v>36</v>
      </c>
      <c r="C96" s="53">
        <v>0</v>
      </c>
      <c r="D96" s="53">
        <v>2</v>
      </c>
      <c r="E96" s="53">
        <v>4</v>
      </c>
      <c r="F96" s="53">
        <v>23</v>
      </c>
      <c r="G96" s="53">
        <v>6</v>
      </c>
      <c r="H96" s="34">
        <v>1</v>
      </c>
    </row>
    <row r="97" spans="1:8" x14ac:dyDescent="0.2">
      <c r="A97" s="6" t="s">
        <v>7</v>
      </c>
      <c r="B97" s="47">
        <v>16</v>
      </c>
      <c r="C97" s="53">
        <v>0</v>
      </c>
      <c r="D97" s="53">
        <v>3</v>
      </c>
      <c r="E97" s="53">
        <v>3</v>
      </c>
      <c r="F97" s="53">
        <v>8</v>
      </c>
      <c r="G97" s="53">
        <v>2</v>
      </c>
      <c r="H97" s="34">
        <v>0</v>
      </c>
    </row>
    <row r="98" spans="1:8" x14ac:dyDescent="0.2">
      <c r="A98" s="6" t="s">
        <v>8</v>
      </c>
      <c r="B98" s="47">
        <v>1</v>
      </c>
      <c r="C98" s="53">
        <v>0</v>
      </c>
      <c r="D98" s="53">
        <v>0</v>
      </c>
      <c r="E98" s="53">
        <v>0</v>
      </c>
      <c r="F98" s="53">
        <v>0</v>
      </c>
      <c r="G98" s="53">
        <v>1</v>
      </c>
      <c r="H98" s="34">
        <v>0</v>
      </c>
    </row>
    <row r="99" spans="1:8" x14ac:dyDescent="0.2">
      <c r="A99" s="6" t="s">
        <v>9</v>
      </c>
      <c r="B99" s="47">
        <v>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34">
        <v>0</v>
      </c>
    </row>
    <row r="100" spans="1:8" x14ac:dyDescent="0.2">
      <c r="A100" s="6" t="s">
        <v>10</v>
      </c>
      <c r="B100" s="47">
        <v>10</v>
      </c>
      <c r="C100" s="53">
        <v>1</v>
      </c>
      <c r="D100" s="53">
        <v>1</v>
      </c>
      <c r="E100" s="53">
        <v>7</v>
      </c>
      <c r="F100" s="53">
        <v>0</v>
      </c>
      <c r="G100" s="53">
        <v>0</v>
      </c>
      <c r="H100" s="34">
        <v>1</v>
      </c>
    </row>
    <row r="101" spans="1:8" x14ac:dyDescent="0.2">
      <c r="A101" s="6" t="s">
        <v>11</v>
      </c>
      <c r="B101" s="47">
        <v>55</v>
      </c>
      <c r="C101" s="53">
        <v>1</v>
      </c>
      <c r="D101" s="53">
        <v>22</v>
      </c>
      <c r="E101" s="53">
        <v>20</v>
      </c>
      <c r="F101" s="53">
        <v>6</v>
      </c>
      <c r="G101" s="53">
        <v>1</v>
      </c>
      <c r="H101" s="34">
        <v>5</v>
      </c>
    </row>
    <row r="102" spans="1:8" x14ac:dyDescent="0.2">
      <c r="A102" s="6" t="s">
        <v>22</v>
      </c>
      <c r="B102" s="47">
        <v>2</v>
      </c>
      <c r="C102" s="53">
        <v>0</v>
      </c>
      <c r="D102" s="53">
        <v>1</v>
      </c>
      <c r="E102" s="53">
        <v>0</v>
      </c>
      <c r="F102" s="53">
        <v>0</v>
      </c>
      <c r="G102" s="53">
        <v>1</v>
      </c>
      <c r="H102" s="34">
        <v>0</v>
      </c>
    </row>
    <row r="103" spans="1:8" x14ac:dyDescent="0.2">
      <c r="A103" s="6" t="s">
        <v>81</v>
      </c>
      <c r="B103" s="47">
        <v>10</v>
      </c>
      <c r="C103" s="53">
        <v>0</v>
      </c>
      <c r="D103" s="53">
        <v>5</v>
      </c>
      <c r="E103" s="53">
        <v>1</v>
      </c>
      <c r="F103" s="53">
        <v>2</v>
      </c>
      <c r="G103" s="53">
        <v>2</v>
      </c>
      <c r="H103" s="34">
        <v>0</v>
      </c>
    </row>
    <row r="104" spans="1:8" x14ac:dyDescent="0.2">
      <c r="A104" s="6" t="s">
        <v>82</v>
      </c>
      <c r="B104" s="47">
        <v>30</v>
      </c>
      <c r="C104" s="53">
        <v>3</v>
      </c>
      <c r="D104" s="53">
        <v>14</v>
      </c>
      <c r="E104" s="53">
        <v>6</v>
      </c>
      <c r="F104" s="53">
        <v>1</v>
      </c>
      <c r="G104" s="53">
        <v>3</v>
      </c>
      <c r="H104" s="34">
        <v>3</v>
      </c>
    </row>
    <row r="105" spans="1:8" x14ac:dyDescent="0.2">
      <c r="A105" s="6" t="s">
        <v>83</v>
      </c>
      <c r="B105" s="47">
        <v>0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34">
        <v>0</v>
      </c>
    </row>
    <row r="106" spans="1:8" x14ac:dyDescent="0.2">
      <c r="A106" s="6" t="s">
        <v>84</v>
      </c>
      <c r="B106" s="47">
        <v>0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34">
        <v>0</v>
      </c>
    </row>
    <row r="107" spans="1:8" x14ac:dyDescent="0.2">
      <c r="A107" s="6" t="s">
        <v>85</v>
      </c>
      <c r="B107" s="47">
        <v>0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34">
        <v>0</v>
      </c>
    </row>
    <row r="108" spans="1:8" x14ac:dyDescent="0.2">
      <c r="A108" s="6" t="s">
        <v>86</v>
      </c>
      <c r="B108" s="47">
        <v>3</v>
      </c>
      <c r="C108" s="53">
        <v>0</v>
      </c>
      <c r="D108" s="53">
        <v>1</v>
      </c>
      <c r="E108" s="53">
        <v>0</v>
      </c>
      <c r="F108" s="53">
        <v>0</v>
      </c>
      <c r="G108" s="53">
        <v>0</v>
      </c>
      <c r="H108" s="34">
        <v>2</v>
      </c>
    </row>
    <row r="109" spans="1:8" x14ac:dyDescent="0.2">
      <c r="A109" s="6" t="s">
        <v>90</v>
      </c>
      <c r="B109" s="47">
        <v>3</v>
      </c>
      <c r="C109" s="53">
        <v>0</v>
      </c>
      <c r="D109" s="53">
        <v>0</v>
      </c>
      <c r="E109" s="53">
        <v>1</v>
      </c>
      <c r="F109" s="53">
        <v>1</v>
      </c>
      <c r="G109" s="53">
        <v>0</v>
      </c>
      <c r="H109" s="34">
        <v>1</v>
      </c>
    </row>
    <row r="110" spans="1:8" x14ac:dyDescent="0.2">
      <c r="A110" s="5" t="str">
        <f>VLOOKUP("&lt;Zeilentitel_12&gt;",Uebersetzungen!$B$3:$E$85,Uebersetzungen!$B$2+1,FALSE)</f>
        <v>Region Viamala</v>
      </c>
      <c r="B110" s="49">
        <v>107</v>
      </c>
      <c r="C110" s="55">
        <v>0</v>
      </c>
      <c r="D110" s="55">
        <v>21</v>
      </c>
      <c r="E110" s="55">
        <v>43</v>
      </c>
      <c r="F110" s="55">
        <v>21</v>
      </c>
      <c r="G110" s="55">
        <v>17</v>
      </c>
      <c r="H110" s="33">
        <v>5</v>
      </c>
    </row>
    <row r="111" spans="1:8" x14ac:dyDescent="0.2">
      <c r="A111" s="6" t="s">
        <v>12</v>
      </c>
      <c r="B111" s="47">
        <v>2</v>
      </c>
      <c r="C111" s="53">
        <v>0</v>
      </c>
      <c r="D111" s="53">
        <v>0</v>
      </c>
      <c r="E111" s="53">
        <v>0</v>
      </c>
      <c r="F111" s="53">
        <v>0</v>
      </c>
      <c r="G111" s="53">
        <v>2</v>
      </c>
      <c r="H111" s="34">
        <v>0</v>
      </c>
    </row>
    <row r="112" spans="1:8" x14ac:dyDescent="0.2">
      <c r="A112" s="6" t="s">
        <v>13</v>
      </c>
      <c r="B112" s="47">
        <v>0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34">
        <v>0</v>
      </c>
    </row>
    <row r="113" spans="1:8" x14ac:dyDescent="0.2">
      <c r="A113" s="6" t="s">
        <v>14</v>
      </c>
      <c r="B113" s="47">
        <v>2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34">
        <v>2</v>
      </c>
    </row>
    <row r="114" spans="1:8" x14ac:dyDescent="0.2">
      <c r="A114" s="6" t="s">
        <v>15</v>
      </c>
      <c r="B114" s="47">
        <v>11</v>
      </c>
      <c r="C114" s="53">
        <v>0</v>
      </c>
      <c r="D114" s="53">
        <v>1</v>
      </c>
      <c r="E114" s="53">
        <v>7</v>
      </c>
      <c r="F114" s="53">
        <v>2</v>
      </c>
      <c r="G114" s="53">
        <v>1</v>
      </c>
      <c r="H114" s="34">
        <v>0</v>
      </c>
    </row>
    <row r="115" spans="1:8" x14ac:dyDescent="0.2">
      <c r="A115" s="6" t="s">
        <v>16</v>
      </c>
      <c r="B115" s="47">
        <v>7</v>
      </c>
      <c r="C115" s="53">
        <v>0</v>
      </c>
      <c r="D115" s="53">
        <v>1</v>
      </c>
      <c r="E115" s="53">
        <v>2</v>
      </c>
      <c r="F115" s="53">
        <v>2</v>
      </c>
      <c r="G115" s="53">
        <v>2</v>
      </c>
      <c r="H115" s="34">
        <v>0</v>
      </c>
    </row>
    <row r="116" spans="1:8" x14ac:dyDescent="0.2">
      <c r="A116" s="6" t="s">
        <v>17</v>
      </c>
      <c r="B116" s="47">
        <v>6</v>
      </c>
      <c r="C116" s="53">
        <v>0</v>
      </c>
      <c r="D116" s="53">
        <v>2</v>
      </c>
      <c r="E116" s="53">
        <v>2</v>
      </c>
      <c r="F116" s="53">
        <v>0</v>
      </c>
      <c r="G116" s="53">
        <v>1</v>
      </c>
      <c r="H116" s="34">
        <v>1</v>
      </c>
    </row>
    <row r="117" spans="1:8" x14ac:dyDescent="0.2">
      <c r="A117" s="6" t="s">
        <v>18</v>
      </c>
      <c r="B117" s="47">
        <v>16</v>
      </c>
      <c r="C117" s="53">
        <v>0</v>
      </c>
      <c r="D117" s="53">
        <v>2</v>
      </c>
      <c r="E117" s="53">
        <v>4</v>
      </c>
      <c r="F117" s="53">
        <v>6</v>
      </c>
      <c r="G117" s="53">
        <v>4</v>
      </c>
      <c r="H117" s="34">
        <v>0</v>
      </c>
    </row>
    <row r="118" spans="1:8" x14ac:dyDescent="0.2">
      <c r="A118" s="6" t="s">
        <v>19</v>
      </c>
      <c r="B118" s="47">
        <v>28</v>
      </c>
      <c r="C118" s="53">
        <v>0</v>
      </c>
      <c r="D118" s="53">
        <v>5</v>
      </c>
      <c r="E118" s="53">
        <v>17</v>
      </c>
      <c r="F118" s="53">
        <v>5</v>
      </c>
      <c r="G118" s="53">
        <v>0</v>
      </c>
      <c r="H118" s="34">
        <v>1</v>
      </c>
    </row>
    <row r="119" spans="1:8" x14ac:dyDescent="0.2">
      <c r="A119" s="6" t="s">
        <v>20</v>
      </c>
      <c r="B119" s="47">
        <v>1</v>
      </c>
      <c r="C119" s="53">
        <v>0</v>
      </c>
      <c r="D119" s="53">
        <v>0</v>
      </c>
      <c r="E119" s="53">
        <v>1</v>
      </c>
      <c r="F119" s="53">
        <v>0</v>
      </c>
      <c r="G119" s="53">
        <v>0</v>
      </c>
      <c r="H119" s="34">
        <v>0</v>
      </c>
    </row>
    <row r="120" spans="1:8" x14ac:dyDescent="0.2">
      <c r="A120" s="6" t="s">
        <v>21</v>
      </c>
      <c r="B120" s="47">
        <v>0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34">
        <v>0</v>
      </c>
    </row>
    <row r="121" spans="1:8" x14ac:dyDescent="0.2">
      <c r="A121" s="6" t="s">
        <v>23</v>
      </c>
      <c r="B121" s="47">
        <v>31</v>
      </c>
      <c r="C121" s="53">
        <v>0</v>
      </c>
      <c r="D121" s="53">
        <v>10</v>
      </c>
      <c r="E121" s="53">
        <v>10</v>
      </c>
      <c r="F121" s="53">
        <v>6</v>
      </c>
      <c r="G121" s="53">
        <v>5</v>
      </c>
      <c r="H121" s="34">
        <v>0</v>
      </c>
    </row>
    <row r="122" spans="1:8" x14ac:dyDescent="0.2">
      <c r="A122" s="6" t="s">
        <v>24</v>
      </c>
      <c r="B122" s="47">
        <v>0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34">
        <v>0</v>
      </c>
    </row>
    <row r="123" spans="1:8" x14ac:dyDescent="0.2">
      <c r="A123" s="6" t="s">
        <v>25</v>
      </c>
      <c r="B123" s="47">
        <v>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34">
        <v>0</v>
      </c>
    </row>
    <row r="124" spans="1:8" x14ac:dyDescent="0.2">
      <c r="A124" s="6" t="s">
        <v>26</v>
      </c>
      <c r="B124" s="47">
        <v>0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34">
        <v>0</v>
      </c>
    </row>
    <row r="125" spans="1:8" x14ac:dyDescent="0.2">
      <c r="A125" s="6" t="s">
        <v>27</v>
      </c>
      <c r="B125" s="47">
        <v>0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34">
        <v>0</v>
      </c>
    </row>
    <row r="126" spans="1:8" x14ac:dyDescent="0.2">
      <c r="A126" s="6" t="s">
        <v>28</v>
      </c>
      <c r="B126" s="47">
        <v>2</v>
      </c>
      <c r="C126" s="53">
        <v>0</v>
      </c>
      <c r="D126" s="53">
        <v>0</v>
      </c>
      <c r="E126" s="53">
        <v>0</v>
      </c>
      <c r="F126" s="53">
        <v>0</v>
      </c>
      <c r="G126" s="53">
        <v>2</v>
      </c>
      <c r="H126" s="34">
        <v>0</v>
      </c>
    </row>
    <row r="127" spans="1:8" x14ac:dyDescent="0.2">
      <c r="A127" s="6" t="s">
        <v>29</v>
      </c>
      <c r="B127" s="47">
        <v>0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34">
        <v>0</v>
      </c>
    </row>
    <row r="128" spans="1:8" x14ac:dyDescent="0.2">
      <c r="A128" s="6" t="s">
        <v>92</v>
      </c>
      <c r="B128" s="47">
        <v>0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34">
        <v>0</v>
      </c>
    </row>
    <row r="129" spans="1:8" x14ac:dyDescent="0.2">
      <c r="A129" s="6" t="s">
        <v>101</v>
      </c>
      <c r="B129" s="47">
        <v>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34">
        <v>0</v>
      </c>
    </row>
    <row r="130" spans="1:8" x14ac:dyDescent="0.2">
      <c r="A130" s="6"/>
      <c r="B130" s="50"/>
      <c r="C130" s="56"/>
      <c r="D130" s="56"/>
      <c r="E130" s="56"/>
      <c r="F130" s="56"/>
      <c r="G130" s="56"/>
      <c r="H130" s="35"/>
    </row>
    <row r="131" spans="1:8" x14ac:dyDescent="0.2">
      <c r="A131" s="41" t="str">
        <f>VLOOKUP("&lt;Zeilentitel_1&gt;",Uebersetzungen!$B$3:$E$85,Uebersetzungen!$B$2+1,FALSE)</f>
        <v>GRAUBÜNDEN</v>
      </c>
      <c r="B131" s="51">
        <v>1477</v>
      </c>
      <c r="C131" s="57">
        <v>56</v>
      </c>
      <c r="D131" s="57">
        <v>342</v>
      </c>
      <c r="E131" s="57">
        <v>452</v>
      </c>
      <c r="F131" s="57">
        <v>369</v>
      </c>
      <c r="G131" s="57">
        <v>160</v>
      </c>
      <c r="H131" s="36">
        <v>98</v>
      </c>
    </row>
    <row r="132" spans="1:8" x14ac:dyDescent="0.2">
      <c r="A132" s="42" t="str">
        <f>VLOOKUP("&lt;Zeilentitel_2&gt;",Uebersetzungen!$B$3:$E$85,Uebersetzungen!$B$2+1,FALSE)</f>
        <v>Region Albula</v>
      </c>
      <c r="B132" s="47">
        <v>72</v>
      </c>
      <c r="C132" s="53">
        <v>2</v>
      </c>
      <c r="D132" s="53">
        <v>21</v>
      </c>
      <c r="E132" s="53">
        <v>18</v>
      </c>
      <c r="F132" s="53">
        <v>8</v>
      </c>
      <c r="G132" s="53">
        <v>14</v>
      </c>
      <c r="H132" s="34">
        <v>9</v>
      </c>
    </row>
    <row r="133" spans="1:8" x14ac:dyDescent="0.2">
      <c r="A133" s="42" t="str">
        <f>VLOOKUP("&lt;Zeilentitel_3&gt;",Uebersetzungen!$B$3:$E$85,Uebersetzungen!$B$2+1,FALSE)</f>
        <v>Region Bernina</v>
      </c>
      <c r="B133" s="47">
        <v>4</v>
      </c>
      <c r="C133" s="53">
        <v>0</v>
      </c>
      <c r="D133" s="53">
        <v>0</v>
      </c>
      <c r="E133" s="53">
        <v>1</v>
      </c>
      <c r="F133" s="53">
        <v>0</v>
      </c>
      <c r="G133" s="53">
        <v>0</v>
      </c>
      <c r="H133" s="34">
        <v>3</v>
      </c>
    </row>
    <row r="134" spans="1:8" x14ac:dyDescent="0.2">
      <c r="A134" s="42" t="str">
        <f>VLOOKUP("&lt;Zeilentitel_4&gt;",Uebersetzungen!$B$3:$E$85,Uebersetzungen!$B$2+1,FALSE)</f>
        <v>Region Engiadina Bassa/Val Müstair</v>
      </c>
      <c r="B134" s="47">
        <v>42</v>
      </c>
      <c r="C134" s="53">
        <v>0</v>
      </c>
      <c r="D134" s="53">
        <v>5</v>
      </c>
      <c r="E134" s="53">
        <v>13</v>
      </c>
      <c r="F134" s="53">
        <v>14</v>
      </c>
      <c r="G134" s="53">
        <v>5</v>
      </c>
      <c r="H134" s="34">
        <v>5</v>
      </c>
    </row>
    <row r="135" spans="1:8" x14ac:dyDescent="0.2">
      <c r="A135" s="42" t="str">
        <f>VLOOKUP("&lt;Zeilentitel_5&gt;",Uebersetzungen!$B$3:$E$85,Uebersetzungen!$B$2+1,FALSE)</f>
        <v>Region Imboden</v>
      </c>
      <c r="B135" s="47">
        <v>195</v>
      </c>
      <c r="C135" s="53">
        <v>9</v>
      </c>
      <c r="D135" s="53">
        <v>27</v>
      </c>
      <c r="E135" s="53">
        <v>63</v>
      </c>
      <c r="F135" s="53">
        <v>69</v>
      </c>
      <c r="G135" s="53">
        <v>20</v>
      </c>
      <c r="H135" s="34">
        <v>7</v>
      </c>
    </row>
    <row r="136" spans="1:8" x14ac:dyDescent="0.2">
      <c r="A136" s="42" t="str">
        <f>VLOOKUP("&lt;Zeilentitel_6&gt;",Uebersetzungen!$B$3:$E$85,Uebersetzungen!$B$2+1,FALSE)</f>
        <v>Region Landquart</v>
      </c>
      <c r="B136" s="47">
        <v>146</v>
      </c>
      <c r="C136" s="53">
        <v>1</v>
      </c>
      <c r="D136" s="53">
        <v>31</v>
      </c>
      <c r="E136" s="53">
        <v>35</v>
      </c>
      <c r="F136" s="53">
        <v>59</v>
      </c>
      <c r="G136" s="53">
        <v>13</v>
      </c>
      <c r="H136" s="34">
        <v>7</v>
      </c>
    </row>
    <row r="137" spans="1:8" x14ac:dyDescent="0.2">
      <c r="A137" s="42" t="str">
        <f>VLOOKUP("&lt;Zeilentitel_7&gt;",Uebersetzungen!$B$3:$E$85,Uebersetzungen!$B$2+1,FALSE)</f>
        <v>Region Maloja</v>
      </c>
      <c r="B137" s="47">
        <v>85</v>
      </c>
      <c r="C137" s="53">
        <v>4</v>
      </c>
      <c r="D137" s="53">
        <v>8</v>
      </c>
      <c r="E137" s="53">
        <v>12</v>
      </c>
      <c r="F137" s="53">
        <v>28</v>
      </c>
      <c r="G137" s="53">
        <v>25</v>
      </c>
      <c r="H137" s="34">
        <v>8</v>
      </c>
    </row>
    <row r="138" spans="1:8" x14ac:dyDescent="0.2">
      <c r="A138" s="42" t="str">
        <f>VLOOKUP("&lt;Zeilentitel_8&gt;",Uebersetzungen!$B$3:$E$85,Uebersetzungen!$B$2+1,FALSE)</f>
        <v>Region Moesa</v>
      </c>
      <c r="B138" s="47">
        <v>77</v>
      </c>
      <c r="C138" s="53">
        <v>3</v>
      </c>
      <c r="D138" s="53">
        <v>25</v>
      </c>
      <c r="E138" s="53">
        <v>32</v>
      </c>
      <c r="F138" s="53">
        <v>3</v>
      </c>
      <c r="G138" s="53">
        <v>9</v>
      </c>
      <c r="H138" s="34">
        <v>5</v>
      </c>
    </row>
    <row r="139" spans="1:8" x14ac:dyDescent="0.2">
      <c r="A139" s="42" t="str">
        <f>VLOOKUP("&lt;Zeilentitel_9&gt;",Uebersetzungen!$B$3:$E$85,Uebersetzungen!$B$2+1,FALSE)</f>
        <v>Region Plessur</v>
      </c>
      <c r="B139" s="47">
        <v>283</v>
      </c>
      <c r="C139" s="53">
        <v>19</v>
      </c>
      <c r="D139" s="53">
        <v>74</v>
      </c>
      <c r="E139" s="53">
        <v>103</v>
      </c>
      <c r="F139" s="53">
        <v>59</v>
      </c>
      <c r="G139" s="53">
        <v>13</v>
      </c>
      <c r="H139" s="34">
        <v>15</v>
      </c>
    </row>
    <row r="140" spans="1:8" x14ac:dyDescent="0.2">
      <c r="A140" s="42" t="str">
        <f>VLOOKUP("&lt;Zeilentitel_10&gt;",Uebersetzungen!$B$3:$E$85,Uebersetzungen!$B$2+1,FALSE)</f>
        <v>Region Prättigau/Davos</v>
      </c>
      <c r="B140" s="47">
        <v>295</v>
      </c>
      <c r="C140" s="53">
        <v>13</v>
      </c>
      <c r="D140" s="53">
        <v>80</v>
      </c>
      <c r="E140" s="53">
        <v>90</v>
      </c>
      <c r="F140" s="53">
        <v>65</v>
      </c>
      <c r="G140" s="53">
        <v>28</v>
      </c>
      <c r="H140" s="34">
        <v>19</v>
      </c>
    </row>
    <row r="141" spans="1:8" x14ac:dyDescent="0.2">
      <c r="A141" s="42" t="str">
        <f>VLOOKUP("&lt;Zeilentitel_11&gt;",Uebersetzungen!$B$3:$E$85,Uebersetzungen!$B$2+1,FALSE)</f>
        <v>Region Surselva</v>
      </c>
      <c r="B141" s="47">
        <v>171</v>
      </c>
      <c r="C141" s="53">
        <v>5</v>
      </c>
      <c r="D141" s="53">
        <v>50</v>
      </c>
      <c r="E141" s="53">
        <v>42</v>
      </c>
      <c r="F141" s="53">
        <v>43</v>
      </c>
      <c r="G141" s="53">
        <v>16</v>
      </c>
      <c r="H141" s="34">
        <v>15</v>
      </c>
    </row>
    <row r="142" spans="1:8" ht="13.5" thickBot="1" x14ac:dyDescent="0.25">
      <c r="A142" s="43" t="str">
        <f>VLOOKUP("&lt;Zeilentitel_12&gt;",Uebersetzungen!$B$3:$E$85,Uebersetzungen!$B$2+1,FALSE)</f>
        <v>Region Viamala</v>
      </c>
      <c r="B142" s="52">
        <v>107</v>
      </c>
      <c r="C142" s="58">
        <v>0</v>
      </c>
      <c r="D142" s="58">
        <v>21</v>
      </c>
      <c r="E142" s="58">
        <v>43</v>
      </c>
      <c r="F142" s="58">
        <v>21</v>
      </c>
      <c r="G142" s="58">
        <v>17</v>
      </c>
      <c r="H142" s="37">
        <v>5</v>
      </c>
    </row>
    <row r="143" spans="1:8" x14ac:dyDescent="0.2">
      <c r="A143" s="10"/>
      <c r="B143" s="9"/>
      <c r="C143" s="9"/>
      <c r="D143" s="9"/>
      <c r="E143" s="9"/>
      <c r="F143" s="9"/>
      <c r="G143" s="9"/>
      <c r="H143" s="9"/>
    </row>
    <row r="144" spans="1:8" x14ac:dyDescent="0.2">
      <c r="A144" s="4" t="str">
        <f>VLOOKUP("&lt;Quelle_1&gt;",Uebersetzungen!$B$3:$E$38,Uebersetzungen!$B$2+1,FALSE)</f>
        <v>Quelle: BFS (Bau- und Wohnbaustatistik)</v>
      </c>
    </row>
    <row r="145" spans="1:1" x14ac:dyDescent="0.2">
      <c r="A145" s="7" t="str">
        <f>VLOOKUP("&lt;Aktualisierung&gt;",Uebersetzungen!$B$3:$E$38,Uebersetzungen!$B$2+1,FALSE)</f>
        <v>Letztmals aktualisiert am: 17.07.2024</v>
      </c>
    </row>
  </sheetData>
  <sheetProtection sheet="1" objects="1" scenarios="1"/>
  <mergeCells count="2">
    <mergeCell ref="A10:H10"/>
    <mergeCell ref="B14:H14"/>
  </mergeCells>
  <pageMargins left="0.7" right="0.7" top="0.78740157499999996" bottom="0.78740157499999996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Option Button 1">
              <controlPr defaultSize="0" autoFill="0" autoLine="0" autoPict="0">
                <anchor moveWithCells="1">
                  <from>
                    <xdr:col>3</xdr:col>
                    <xdr:colOff>257175</xdr:colOff>
                    <xdr:row>1</xdr:row>
                    <xdr:rowOff>123825</xdr:rowOff>
                  </from>
                  <to>
                    <xdr:col>3</xdr:col>
                    <xdr:colOff>1247775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Option Button 2">
              <controlPr defaultSize="0" autoFill="0" autoLine="0" autoPict="0">
                <anchor moveWithCells="1">
                  <from>
                    <xdr:col>3</xdr:col>
                    <xdr:colOff>257175</xdr:colOff>
                    <xdr:row>2</xdr:row>
                    <xdr:rowOff>142875</xdr:rowOff>
                  </from>
                  <to>
                    <xdr:col>4</xdr:col>
                    <xdr:colOff>152400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Option Button 3">
              <controlPr defaultSize="0" autoFill="0" autoLine="0" autoPict="0">
                <anchor moveWithCells="1">
                  <from>
                    <xdr:col>3</xdr:col>
                    <xdr:colOff>257175</xdr:colOff>
                    <xdr:row>3</xdr:row>
                    <xdr:rowOff>152400</xdr:rowOff>
                  </from>
                  <to>
                    <xdr:col>3</xdr:col>
                    <xdr:colOff>1247775</xdr:colOff>
                    <xdr:row>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5"/>
  <sheetViews>
    <sheetView zoomScaleNormal="100" workbookViewId="0"/>
  </sheetViews>
  <sheetFormatPr baseColWidth="10" defaultRowHeight="12.75" x14ac:dyDescent="0.2"/>
  <cols>
    <col min="1" max="1" width="37.140625" style="7" customWidth="1"/>
    <col min="2" max="8" width="21.5703125" style="7" customWidth="1"/>
    <col min="9" max="16384" width="11.42578125" style="7"/>
  </cols>
  <sheetData>
    <row r="1" spans="1:8" s="1" customFormat="1" x14ac:dyDescent="0.2"/>
    <row r="2" spans="1:8" s="1" customFormat="1" x14ac:dyDescent="0.2">
      <c r="B2" s="8"/>
      <c r="C2" s="8"/>
      <c r="D2" s="8"/>
      <c r="E2" s="8"/>
      <c r="F2" s="8"/>
      <c r="G2" s="8"/>
      <c r="H2" s="8"/>
    </row>
    <row r="3" spans="1:8" s="1" customFormat="1" x14ac:dyDescent="0.2">
      <c r="B3" s="8"/>
      <c r="C3" s="8"/>
      <c r="D3" s="8"/>
      <c r="E3" s="8"/>
      <c r="F3" s="8"/>
      <c r="G3" s="8"/>
      <c r="H3" s="8"/>
    </row>
    <row r="4" spans="1:8" s="1" customFormat="1" x14ac:dyDescent="0.2">
      <c r="B4" s="8"/>
      <c r="C4" s="8"/>
      <c r="D4" s="8"/>
      <c r="E4" s="8"/>
      <c r="F4" s="8"/>
      <c r="G4" s="8"/>
      <c r="H4" s="8"/>
    </row>
    <row r="5" spans="1:8" s="2" customFormat="1" x14ac:dyDescent="0.2"/>
    <row r="6" spans="1:8" s="1" customFormat="1" ht="6" customHeight="1" x14ac:dyDescent="0.2">
      <c r="A6" s="2"/>
      <c r="B6" s="2"/>
      <c r="C6" s="2"/>
      <c r="D6" s="2"/>
      <c r="E6" s="2"/>
      <c r="F6" s="2"/>
      <c r="G6" s="2"/>
      <c r="H6" s="2"/>
    </row>
    <row r="7" spans="1:8" s="1" customFormat="1" ht="6" customHeight="1" x14ac:dyDescent="0.2">
      <c r="A7" s="2"/>
      <c r="B7" s="2"/>
      <c r="C7" s="2"/>
      <c r="D7" s="2"/>
      <c r="E7" s="2"/>
      <c r="F7" s="2"/>
      <c r="G7" s="2"/>
      <c r="H7" s="2"/>
    </row>
    <row r="8" spans="1:8" s="2" customFormat="1" ht="15.75" customHeight="1" x14ac:dyDescent="0.2">
      <c r="A8" s="39" t="str">
        <f>VLOOKUP("&lt;Fachbereich&gt;",Uebersetzungen!$B$3:$E$85,Uebersetzungen!$B$2+1,FALSE)</f>
        <v>Daten &amp; Statistik</v>
      </c>
      <c r="B8" s="3"/>
      <c r="C8" s="3"/>
      <c r="D8" s="3"/>
      <c r="E8" s="3"/>
      <c r="F8" s="3"/>
      <c r="G8" s="3"/>
      <c r="H8" s="3"/>
    </row>
    <row r="9" spans="1:8" s="2" customFormat="1" ht="15.75" customHeight="1" x14ac:dyDescent="0.2">
      <c r="B9" s="3"/>
      <c r="C9" s="3"/>
      <c r="D9" s="3"/>
      <c r="E9" s="3"/>
      <c r="F9" s="3"/>
      <c r="G9" s="3"/>
      <c r="H9" s="3"/>
    </row>
    <row r="10" spans="1:8" s="2" customFormat="1" ht="15.75" customHeight="1" x14ac:dyDescent="0.25">
      <c r="A10" s="62" t="str">
        <f>VLOOKUP("&lt;Titel&gt;",Uebersetzungen!$B$3:$E$33,Uebersetzungen!$B$2+1,FALSE)</f>
        <v>Neu erstellte Wohnungen nach Zimmerzahl</v>
      </c>
      <c r="B10" s="63"/>
      <c r="C10" s="63"/>
      <c r="D10" s="63"/>
      <c r="E10" s="63"/>
      <c r="F10" s="63"/>
      <c r="G10" s="63"/>
      <c r="H10" s="63"/>
    </row>
    <row r="11" spans="1:8" s="4" customFormat="1" x14ac:dyDescent="0.2">
      <c r="A11" s="24" t="str">
        <f>VLOOKUP("&lt;UTitel&gt;",Uebersetzungen!$B$3:$E$85,Uebersetzungen!$B$2+1,FALSE)</f>
        <v>(Gemeindestand 2023: 101 Gemeinden)</v>
      </c>
      <c r="B11" s="25"/>
      <c r="C11" s="25"/>
      <c r="D11" s="25"/>
      <c r="E11" s="25"/>
      <c r="F11" s="25"/>
      <c r="G11" s="25"/>
      <c r="H11" s="26"/>
    </row>
    <row r="12" spans="1:8" s="4" customFormat="1" x14ac:dyDescent="0.2">
      <c r="A12" s="24"/>
      <c r="B12" s="25"/>
      <c r="C12" s="25"/>
      <c r="D12" s="25"/>
      <c r="E12" s="25"/>
      <c r="F12" s="25"/>
      <c r="G12" s="25"/>
      <c r="H12" s="26"/>
    </row>
    <row r="13" spans="1:8" s="4" customFormat="1" ht="13.5" thickBot="1" x14ac:dyDescent="0.25">
      <c r="A13" s="24"/>
      <c r="B13" s="25"/>
      <c r="C13" s="25"/>
      <c r="D13" s="25"/>
      <c r="E13" s="25"/>
      <c r="F13" s="25"/>
      <c r="G13" s="25"/>
      <c r="H13" s="26"/>
    </row>
    <row r="14" spans="1:8" s="4" customFormat="1" ht="18.75" thickBot="1" x14ac:dyDescent="0.25">
      <c r="A14" s="24"/>
      <c r="B14" s="64">
        <v>2017</v>
      </c>
      <c r="C14" s="65"/>
      <c r="D14" s="65"/>
      <c r="E14" s="65"/>
      <c r="F14" s="65"/>
      <c r="G14" s="65"/>
      <c r="H14" s="66"/>
    </row>
    <row r="15" spans="1:8" s="28" customFormat="1" ht="42" customHeight="1" x14ac:dyDescent="0.2">
      <c r="A15" s="46"/>
      <c r="B15" s="59" t="str">
        <f>VLOOKUP("&lt;SpaltenTitel_1&gt;",Uebersetzungen!$B$3:$E$31,Uebersetzungen!$B$2+1,FALSE)</f>
        <v>Wohnungen - Total</v>
      </c>
      <c r="C15" s="60" t="str">
        <f>VLOOKUP("&lt;SpaltenTitel_2&gt;",Uebersetzungen!$B$3:$E$31,Uebersetzungen!$B$2+1,FALSE)</f>
        <v>1-Zimmer-Wohnung</v>
      </c>
      <c r="D15" s="60" t="str">
        <f>VLOOKUP("&lt;SpaltenTitel_3&gt;",Uebersetzungen!$B$3:$E$31,Uebersetzungen!$B$2+1,FALSE)</f>
        <v>2-Zimmer-Wohnung</v>
      </c>
      <c r="E15" s="60" t="str">
        <f>VLOOKUP("&lt;SpaltenTitel_4&gt;",Uebersetzungen!$B$3:$E$31,Uebersetzungen!$B$2+1,FALSE)</f>
        <v>3-Zimmer-Wohnung</v>
      </c>
      <c r="F15" s="60" t="str">
        <f>VLOOKUP("&lt;SpaltenTitel_5&gt;",Uebersetzungen!$B$3:$E$31,Uebersetzungen!$B$2+1,FALSE)</f>
        <v>4-Zimmer-Wohnung</v>
      </c>
      <c r="G15" s="60" t="str">
        <f>VLOOKUP("&lt;SpaltenTitel_6&gt;",Uebersetzungen!$B$3:$E$31,Uebersetzungen!$B$2+1,FALSE)</f>
        <v>5-Zimmer-Wohnung</v>
      </c>
      <c r="H15" s="61" t="str">
        <f>VLOOKUP("&lt;SpaltenTitel_7&gt;",Uebersetzungen!$B$3:$E$31,Uebersetzungen!$B$2+1,FALSE)</f>
        <v>6-Zimmer-Wohnung oder grösser</v>
      </c>
    </row>
    <row r="16" spans="1:8" x14ac:dyDescent="0.2">
      <c r="A16" s="44"/>
      <c r="B16" s="47"/>
      <c r="C16" s="53"/>
      <c r="D16" s="53"/>
      <c r="E16" s="53"/>
      <c r="F16" s="53"/>
      <c r="G16" s="53"/>
      <c r="H16" s="31"/>
    </row>
    <row r="17" spans="1:8" x14ac:dyDescent="0.2">
      <c r="A17" s="45" t="str">
        <f>VLOOKUP("&lt;Zeilentitel_1&gt;",Uebersetzungen!$B$3:$E$85,Uebersetzungen!$B$2+1,FALSE)</f>
        <v>GRAUBÜNDEN</v>
      </c>
      <c r="B17" s="48">
        <v>1296</v>
      </c>
      <c r="C17" s="54">
        <v>34</v>
      </c>
      <c r="D17" s="54">
        <v>215</v>
      </c>
      <c r="E17" s="54">
        <v>388</v>
      </c>
      <c r="F17" s="54">
        <v>398</v>
      </c>
      <c r="G17" s="54">
        <v>159</v>
      </c>
      <c r="H17" s="32">
        <v>102</v>
      </c>
    </row>
    <row r="18" spans="1:8" x14ac:dyDescent="0.2">
      <c r="A18" s="5" t="str">
        <f>VLOOKUP("&lt;Zeilentitel_2&gt;",Uebersetzungen!$B$3:$E$85,Uebersetzungen!$B$2+1,FALSE)</f>
        <v>Region Albula</v>
      </c>
      <c r="B18" s="49">
        <v>49</v>
      </c>
      <c r="C18" s="55">
        <v>0</v>
      </c>
      <c r="D18" s="55">
        <v>11</v>
      </c>
      <c r="E18" s="55">
        <v>6</v>
      </c>
      <c r="F18" s="55">
        <v>13</v>
      </c>
      <c r="G18" s="55">
        <v>12</v>
      </c>
      <c r="H18" s="33">
        <v>7</v>
      </c>
    </row>
    <row r="19" spans="1:8" x14ac:dyDescent="0.2">
      <c r="A19" s="6" t="s">
        <v>0</v>
      </c>
      <c r="B19" s="47">
        <v>29</v>
      </c>
      <c r="C19" s="53">
        <v>0</v>
      </c>
      <c r="D19" s="53">
        <v>7</v>
      </c>
      <c r="E19" s="53">
        <v>4</v>
      </c>
      <c r="F19" s="53">
        <v>9</v>
      </c>
      <c r="G19" s="53">
        <v>5</v>
      </c>
      <c r="H19" s="34">
        <v>4</v>
      </c>
    </row>
    <row r="20" spans="1:8" x14ac:dyDescent="0.2">
      <c r="A20" s="6" t="s">
        <v>1</v>
      </c>
      <c r="B20" s="47">
        <v>6</v>
      </c>
      <c r="C20" s="53">
        <v>0</v>
      </c>
      <c r="D20" s="53">
        <v>1</v>
      </c>
      <c r="E20" s="53">
        <v>1</v>
      </c>
      <c r="F20" s="53">
        <v>1</v>
      </c>
      <c r="G20" s="53">
        <v>1</v>
      </c>
      <c r="H20" s="34">
        <v>2</v>
      </c>
    </row>
    <row r="21" spans="1:8" x14ac:dyDescent="0.2">
      <c r="A21" s="6" t="s">
        <v>94</v>
      </c>
      <c r="B21" s="47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34">
        <v>0</v>
      </c>
    </row>
    <row r="22" spans="1:8" x14ac:dyDescent="0.2">
      <c r="A22" s="6" t="s">
        <v>2</v>
      </c>
      <c r="B22" s="47">
        <v>2</v>
      </c>
      <c r="C22" s="53">
        <v>0</v>
      </c>
      <c r="D22" s="53">
        <v>1</v>
      </c>
      <c r="E22" s="53">
        <v>0</v>
      </c>
      <c r="F22" s="53">
        <v>1</v>
      </c>
      <c r="G22" s="53">
        <v>0</v>
      </c>
      <c r="H22" s="34">
        <v>0</v>
      </c>
    </row>
    <row r="23" spans="1:8" x14ac:dyDescent="0.2">
      <c r="A23" s="6" t="s">
        <v>88</v>
      </c>
      <c r="B23" s="47">
        <v>8</v>
      </c>
      <c r="C23" s="53">
        <v>0</v>
      </c>
      <c r="D23" s="53">
        <v>1</v>
      </c>
      <c r="E23" s="53">
        <v>1</v>
      </c>
      <c r="F23" s="53">
        <v>1</v>
      </c>
      <c r="G23" s="53">
        <v>4</v>
      </c>
      <c r="H23" s="34">
        <v>1</v>
      </c>
    </row>
    <row r="24" spans="1:8" x14ac:dyDescent="0.2">
      <c r="A24" s="6" t="s">
        <v>91</v>
      </c>
      <c r="B24" s="47">
        <v>4</v>
      </c>
      <c r="C24" s="53">
        <v>0</v>
      </c>
      <c r="D24" s="53">
        <v>1</v>
      </c>
      <c r="E24" s="53">
        <v>0</v>
      </c>
      <c r="F24" s="53">
        <v>1</v>
      </c>
      <c r="G24" s="53">
        <v>2</v>
      </c>
      <c r="H24" s="34">
        <v>0</v>
      </c>
    </row>
    <row r="25" spans="1:8" x14ac:dyDescent="0.2">
      <c r="A25" s="5" t="str">
        <f>VLOOKUP("&lt;Zeilentitel_3&gt;",Uebersetzungen!$B$3:$E$85,Uebersetzungen!$B$2+1,FALSE)</f>
        <v>Region Bernina</v>
      </c>
      <c r="B25" s="49">
        <v>9</v>
      </c>
      <c r="C25" s="55">
        <v>0</v>
      </c>
      <c r="D25" s="55">
        <v>0</v>
      </c>
      <c r="E25" s="55">
        <v>2</v>
      </c>
      <c r="F25" s="55">
        <v>1</v>
      </c>
      <c r="G25" s="55">
        <v>4</v>
      </c>
      <c r="H25" s="33">
        <v>2</v>
      </c>
    </row>
    <row r="26" spans="1:8" x14ac:dyDescent="0.2">
      <c r="A26" s="6" t="s">
        <v>3</v>
      </c>
      <c r="B26" s="47">
        <v>1</v>
      </c>
      <c r="C26" s="53">
        <v>0</v>
      </c>
      <c r="D26" s="53">
        <v>0</v>
      </c>
      <c r="E26" s="53">
        <v>1</v>
      </c>
      <c r="F26" s="53">
        <v>0</v>
      </c>
      <c r="G26" s="53">
        <v>0</v>
      </c>
      <c r="H26" s="34">
        <v>0</v>
      </c>
    </row>
    <row r="27" spans="1:8" x14ac:dyDescent="0.2">
      <c r="A27" s="6" t="s">
        <v>4</v>
      </c>
      <c r="B27" s="47">
        <v>8</v>
      </c>
      <c r="C27" s="53">
        <v>0</v>
      </c>
      <c r="D27" s="53">
        <v>0</v>
      </c>
      <c r="E27" s="53">
        <v>1</v>
      </c>
      <c r="F27" s="53">
        <v>1</v>
      </c>
      <c r="G27" s="53">
        <v>4</v>
      </c>
      <c r="H27" s="34">
        <v>2</v>
      </c>
    </row>
    <row r="28" spans="1:8" x14ac:dyDescent="0.2">
      <c r="A28" s="5" t="str">
        <f>VLOOKUP("&lt;Zeilentitel_4&gt;",Uebersetzungen!$B$3:$E$85,Uebersetzungen!$B$2+1,FALSE)</f>
        <v>Region Engiadina Bassa/Val Müstair</v>
      </c>
      <c r="B28" s="49">
        <v>22</v>
      </c>
      <c r="C28" s="55">
        <v>0</v>
      </c>
      <c r="D28" s="55">
        <v>4</v>
      </c>
      <c r="E28" s="55">
        <v>6</v>
      </c>
      <c r="F28" s="55">
        <v>5</v>
      </c>
      <c r="G28" s="55">
        <v>3</v>
      </c>
      <c r="H28" s="33">
        <v>4</v>
      </c>
    </row>
    <row r="29" spans="1:8" x14ac:dyDescent="0.2">
      <c r="A29" s="6" t="s">
        <v>37</v>
      </c>
      <c r="B29" s="47">
        <v>1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34">
        <v>1</v>
      </c>
    </row>
    <row r="30" spans="1:8" x14ac:dyDescent="0.2">
      <c r="A30" s="6" t="s">
        <v>38</v>
      </c>
      <c r="B30" s="47">
        <v>8</v>
      </c>
      <c r="C30" s="53">
        <v>0</v>
      </c>
      <c r="D30" s="53">
        <v>3</v>
      </c>
      <c r="E30" s="53">
        <v>2</v>
      </c>
      <c r="F30" s="53">
        <v>2</v>
      </c>
      <c r="G30" s="53">
        <v>1</v>
      </c>
      <c r="H30" s="34">
        <v>0</v>
      </c>
    </row>
    <row r="31" spans="1:8" x14ac:dyDescent="0.2">
      <c r="A31" s="6" t="s">
        <v>39</v>
      </c>
      <c r="B31" s="47">
        <v>6</v>
      </c>
      <c r="C31" s="53">
        <v>0</v>
      </c>
      <c r="D31" s="53">
        <v>1</v>
      </c>
      <c r="E31" s="53">
        <v>1</v>
      </c>
      <c r="F31" s="53">
        <v>2</v>
      </c>
      <c r="G31" s="53">
        <v>1</v>
      </c>
      <c r="H31" s="34">
        <v>1</v>
      </c>
    </row>
    <row r="32" spans="1:8" x14ac:dyDescent="0.2">
      <c r="A32" s="6" t="s">
        <v>40</v>
      </c>
      <c r="B32" s="47">
        <v>5</v>
      </c>
      <c r="C32" s="53">
        <v>0</v>
      </c>
      <c r="D32" s="53">
        <v>0</v>
      </c>
      <c r="E32" s="53">
        <v>2</v>
      </c>
      <c r="F32" s="53">
        <v>1</v>
      </c>
      <c r="G32" s="53">
        <v>1</v>
      </c>
      <c r="H32" s="34">
        <v>1</v>
      </c>
    </row>
    <row r="33" spans="1:8" x14ac:dyDescent="0.2">
      <c r="A33" s="6" t="s">
        <v>59</v>
      </c>
      <c r="B33" s="47">
        <v>2</v>
      </c>
      <c r="C33" s="53">
        <v>0</v>
      </c>
      <c r="D33" s="53">
        <v>0</v>
      </c>
      <c r="E33" s="53">
        <v>1</v>
      </c>
      <c r="F33" s="53">
        <v>0</v>
      </c>
      <c r="G33" s="53">
        <v>0</v>
      </c>
      <c r="H33" s="34">
        <v>1</v>
      </c>
    </row>
    <row r="34" spans="1:8" x14ac:dyDescent="0.2">
      <c r="A34" s="5" t="str">
        <f>VLOOKUP("&lt;Zeilentitel_5&gt;",Uebersetzungen!$B$3:$E$85,Uebersetzungen!$B$2+1,FALSE)</f>
        <v>Region Imboden</v>
      </c>
      <c r="B34" s="49">
        <v>137</v>
      </c>
      <c r="C34" s="55">
        <v>1</v>
      </c>
      <c r="D34" s="55">
        <v>15</v>
      </c>
      <c r="E34" s="55">
        <v>51</v>
      </c>
      <c r="F34" s="55">
        <v>48</v>
      </c>
      <c r="G34" s="55">
        <v>16</v>
      </c>
      <c r="H34" s="33">
        <v>6</v>
      </c>
    </row>
    <row r="35" spans="1:8" x14ac:dyDescent="0.2">
      <c r="A35" s="6" t="s">
        <v>30</v>
      </c>
      <c r="B35" s="47">
        <v>15</v>
      </c>
      <c r="C35" s="53">
        <v>0</v>
      </c>
      <c r="D35" s="53">
        <v>1</v>
      </c>
      <c r="E35" s="53">
        <v>2</v>
      </c>
      <c r="F35" s="53">
        <v>6</v>
      </c>
      <c r="G35" s="53">
        <v>4</v>
      </c>
      <c r="H35" s="34">
        <v>2</v>
      </c>
    </row>
    <row r="36" spans="1:8" x14ac:dyDescent="0.2">
      <c r="A36" s="6" t="s">
        <v>31</v>
      </c>
      <c r="B36" s="47">
        <v>37</v>
      </c>
      <c r="C36" s="53">
        <v>0</v>
      </c>
      <c r="D36" s="53">
        <v>2</v>
      </c>
      <c r="E36" s="53">
        <v>19</v>
      </c>
      <c r="F36" s="53">
        <v>14</v>
      </c>
      <c r="G36" s="53">
        <v>2</v>
      </c>
      <c r="H36" s="34">
        <v>0</v>
      </c>
    </row>
    <row r="37" spans="1:8" x14ac:dyDescent="0.2">
      <c r="A37" s="6" t="s">
        <v>32</v>
      </c>
      <c r="B37" s="47">
        <v>14</v>
      </c>
      <c r="C37" s="53">
        <v>0</v>
      </c>
      <c r="D37" s="53">
        <v>2</v>
      </c>
      <c r="E37" s="53">
        <v>5</v>
      </c>
      <c r="F37" s="53">
        <v>5</v>
      </c>
      <c r="G37" s="53">
        <v>2</v>
      </c>
      <c r="H37" s="34">
        <v>0</v>
      </c>
    </row>
    <row r="38" spans="1:8" x14ac:dyDescent="0.2">
      <c r="A38" s="6" t="s">
        <v>33</v>
      </c>
      <c r="B38" s="47">
        <v>10</v>
      </c>
      <c r="C38" s="53">
        <v>0</v>
      </c>
      <c r="D38" s="53">
        <v>2</v>
      </c>
      <c r="E38" s="53">
        <v>1</v>
      </c>
      <c r="F38" s="53">
        <v>5</v>
      </c>
      <c r="G38" s="53">
        <v>2</v>
      </c>
      <c r="H38" s="34">
        <v>0</v>
      </c>
    </row>
    <row r="39" spans="1:8" x14ac:dyDescent="0.2">
      <c r="A39" s="6" t="s">
        <v>34</v>
      </c>
      <c r="B39" s="47">
        <v>26</v>
      </c>
      <c r="C39" s="53">
        <v>1</v>
      </c>
      <c r="D39" s="53">
        <v>4</v>
      </c>
      <c r="E39" s="53">
        <v>12</v>
      </c>
      <c r="F39" s="53">
        <v>6</v>
      </c>
      <c r="G39" s="53">
        <v>2</v>
      </c>
      <c r="H39" s="34">
        <v>1</v>
      </c>
    </row>
    <row r="40" spans="1:8" x14ac:dyDescent="0.2">
      <c r="A40" s="6" t="s">
        <v>35</v>
      </c>
      <c r="B40" s="47">
        <v>3</v>
      </c>
      <c r="C40" s="53">
        <v>0</v>
      </c>
      <c r="D40" s="53">
        <v>0</v>
      </c>
      <c r="E40" s="53">
        <v>0</v>
      </c>
      <c r="F40" s="53">
        <v>0</v>
      </c>
      <c r="G40" s="53">
        <v>1</v>
      </c>
      <c r="H40" s="34">
        <v>2</v>
      </c>
    </row>
    <row r="41" spans="1:8" x14ac:dyDescent="0.2">
      <c r="A41" s="6" t="s">
        <v>36</v>
      </c>
      <c r="B41" s="47">
        <v>32</v>
      </c>
      <c r="C41" s="53">
        <v>0</v>
      </c>
      <c r="D41" s="53">
        <v>4</v>
      </c>
      <c r="E41" s="53">
        <v>12</v>
      </c>
      <c r="F41" s="53">
        <v>12</v>
      </c>
      <c r="G41" s="53">
        <v>3</v>
      </c>
      <c r="H41" s="34">
        <v>1</v>
      </c>
    </row>
    <row r="42" spans="1:8" x14ac:dyDescent="0.2">
      <c r="A42" s="5" t="str">
        <f>VLOOKUP("&lt;Zeilentitel_6&gt;",Uebersetzungen!$B$3:$E$85,Uebersetzungen!$B$2+1,FALSE)</f>
        <v>Region Landquart</v>
      </c>
      <c r="B42" s="49">
        <v>191</v>
      </c>
      <c r="C42" s="55">
        <v>0</v>
      </c>
      <c r="D42" s="55">
        <v>16</v>
      </c>
      <c r="E42" s="55">
        <v>63</v>
      </c>
      <c r="F42" s="55">
        <v>78</v>
      </c>
      <c r="G42" s="55">
        <v>25</v>
      </c>
      <c r="H42" s="33">
        <v>9</v>
      </c>
    </row>
    <row r="43" spans="1:8" x14ac:dyDescent="0.2">
      <c r="A43" s="6" t="s">
        <v>70</v>
      </c>
      <c r="B43" s="47">
        <v>2</v>
      </c>
      <c r="C43" s="53">
        <v>0</v>
      </c>
      <c r="D43" s="53">
        <v>0</v>
      </c>
      <c r="E43" s="53">
        <v>0</v>
      </c>
      <c r="F43" s="53">
        <v>1</v>
      </c>
      <c r="G43" s="53">
        <v>0</v>
      </c>
      <c r="H43" s="34">
        <v>1</v>
      </c>
    </row>
    <row r="44" spans="1:8" x14ac:dyDescent="0.2">
      <c r="A44" s="6" t="s">
        <v>71</v>
      </c>
      <c r="B44" s="47">
        <v>16</v>
      </c>
      <c r="C44" s="53">
        <v>0</v>
      </c>
      <c r="D44" s="53">
        <v>2</v>
      </c>
      <c r="E44" s="53">
        <v>3</v>
      </c>
      <c r="F44" s="53">
        <v>4</v>
      </c>
      <c r="G44" s="53">
        <v>5</v>
      </c>
      <c r="H44" s="34">
        <v>2</v>
      </c>
    </row>
    <row r="45" spans="1:8" x14ac:dyDescent="0.2">
      <c r="A45" s="6" t="s">
        <v>72</v>
      </c>
      <c r="B45" s="47">
        <v>28</v>
      </c>
      <c r="C45" s="53">
        <v>0</v>
      </c>
      <c r="D45" s="53">
        <v>1</v>
      </c>
      <c r="E45" s="53">
        <v>9</v>
      </c>
      <c r="F45" s="53">
        <v>11</v>
      </c>
      <c r="G45" s="53">
        <v>7</v>
      </c>
      <c r="H45" s="34">
        <v>0</v>
      </c>
    </row>
    <row r="46" spans="1:8" x14ac:dyDescent="0.2">
      <c r="A46" s="6" t="s">
        <v>73</v>
      </c>
      <c r="B46" s="47">
        <v>48</v>
      </c>
      <c r="C46" s="53">
        <v>0</v>
      </c>
      <c r="D46" s="53">
        <v>8</v>
      </c>
      <c r="E46" s="53">
        <v>19</v>
      </c>
      <c r="F46" s="53">
        <v>19</v>
      </c>
      <c r="G46" s="53">
        <v>2</v>
      </c>
      <c r="H46" s="34">
        <v>0</v>
      </c>
    </row>
    <row r="47" spans="1:8" x14ac:dyDescent="0.2">
      <c r="A47" s="6" t="s">
        <v>74</v>
      </c>
      <c r="B47" s="47">
        <v>2</v>
      </c>
      <c r="C47" s="53">
        <v>0</v>
      </c>
      <c r="D47" s="53">
        <v>0</v>
      </c>
      <c r="E47" s="53">
        <v>0</v>
      </c>
      <c r="F47" s="53">
        <v>0</v>
      </c>
      <c r="G47" s="53">
        <v>2</v>
      </c>
      <c r="H47" s="34">
        <v>0</v>
      </c>
    </row>
    <row r="48" spans="1:8" x14ac:dyDescent="0.2">
      <c r="A48" s="6" t="s">
        <v>75</v>
      </c>
      <c r="B48" s="47">
        <v>59</v>
      </c>
      <c r="C48" s="53">
        <v>0</v>
      </c>
      <c r="D48" s="53">
        <v>0</v>
      </c>
      <c r="E48" s="53">
        <v>27</v>
      </c>
      <c r="F48" s="53">
        <v>28</v>
      </c>
      <c r="G48" s="53">
        <v>1</v>
      </c>
      <c r="H48" s="34">
        <v>3</v>
      </c>
    </row>
    <row r="49" spans="1:8" x14ac:dyDescent="0.2">
      <c r="A49" s="6" t="s">
        <v>76</v>
      </c>
      <c r="B49" s="47">
        <v>24</v>
      </c>
      <c r="C49" s="53">
        <v>0</v>
      </c>
      <c r="D49" s="53">
        <v>5</v>
      </c>
      <c r="E49" s="53">
        <v>5</v>
      </c>
      <c r="F49" s="53">
        <v>7</v>
      </c>
      <c r="G49" s="53">
        <v>7</v>
      </c>
      <c r="H49" s="34">
        <v>0</v>
      </c>
    </row>
    <row r="50" spans="1:8" x14ac:dyDescent="0.2">
      <c r="A50" s="6" t="s">
        <v>77</v>
      </c>
      <c r="B50" s="47">
        <v>191</v>
      </c>
      <c r="C50" s="53">
        <v>0</v>
      </c>
      <c r="D50" s="53">
        <v>16</v>
      </c>
      <c r="E50" s="53">
        <v>63</v>
      </c>
      <c r="F50" s="53">
        <v>78</v>
      </c>
      <c r="G50" s="53">
        <v>25</v>
      </c>
      <c r="H50" s="34">
        <v>9</v>
      </c>
    </row>
    <row r="51" spans="1:8" x14ac:dyDescent="0.2">
      <c r="A51" s="5" t="str">
        <f>VLOOKUP("&lt;Zeilentitel_7&gt;",Uebersetzungen!$B$3:$E$85,Uebersetzungen!$B$2+1,FALSE)</f>
        <v>Region Maloja</v>
      </c>
      <c r="B51" s="49">
        <v>59</v>
      </c>
      <c r="C51" s="55">
        <v>5</v>
      </c>
      <c r="D51" s="55">
        <v>5</v>
      </c>
      <c r="E51" s="55">
        <v>13</v>
      </c>
      <c r="F51" s="55">
        <v>22</v>
      </c>
      <c r="G51" s="55">
        <v>11</v>
      </c>
      <c r="H51" s="33">
        <v>3</v>
      </c>
    </row>
    <row r="52" spans="1:8" x14ac:dyDescent="0.2">
      <c r="A52" s="6" t="s">
        <v>41</v>
      </c>
      <c r="B52" s="47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34">
        <v>0</v>
      </c>
    </row>
    <row r="53" spans="1:8" x14ac:dyDescent="0.2">
      <c r="A53" s="6" t="s">
        <v>42</v>
      </c>
      <c r="B53" s="47">
        <v>8</v>
      </c>
      <c r="C53" s="53">
        <v>0</v>
      </c>
      <c r="D53" s="53">
        <v>2</v>
      </c>
      <c r="E53" s="53">
        <v>3</v>
      </c>
      <c r="F53" s="53">
        <v>3</v>
      </c>
      <c r="G53" s="53">
        <v>0</v>
      </c>
      <c r="H53" s="34">
        <v>0</v>
      </c>
    </row>
    <row r="54" spans="1:8" x14ac:dyDescent="0.2">
      <c r="A54" s="6" t="s">
        <v>43</v>
      </c>
      <c r="B54" s="47">
        <v>1</v>
      </c>
      <c r="C54" s="53">
        <v>0</v>
      </c>
      <c r="D54" s="53">
        <v>0</v>
      </c>
      <c r="E54" s="53">
        <v>0</v>
      </c>
      <c r="F54" s="53">
        <v>0</v>
      </c>
      <c r="G54" s="53">
        <v>1</v>
      </c>
      <c r="H54" s="34">
        <v>0</v>
      </c>
    </row>
    <row r="55" spans="1:8" x14ac:dyDescent="0.2">
      <c r="A55" s="6" t="s">
        <v>44</v>
      </c>
      <c r="B55" s="47">
        <v>3</v>
      </c>
      <c r="C55" s="53">
        <v>0</v>
      </c>
      <c r="D55" s="53">
        <v>0</v>
      </c>
      <c r="E55" s="53">
        <v>3</v>
      </c>
      <c r="F55" s="53">
        <v>0</v>
      </c>
      <c r="G55" s="53">
        <v>0</v>
      </c>
      <c r="H55" s="34">
        <v>0</v>
      </c>
    </row>
    <row r="56" spans="1:8" x14ac:dyDescent="0.2">
      <c r="A56" s="6" t="s">
        <v>93</v>
      </c>
      <c r="B56" s="47">
        <v>4</v>
      </c>
      <c r="C56" s="53">
        <v>0</v>
      </c>
      <c r="D56" s="53">
        <v>1</v>
      </c>
      <c r="E56" s="53">
        <v>1</v>
      </c>
      <c r="F56" s="53">
        <v>2</v>
      </c>
      <c r="G56" s="53">
        <v>0</v>
      </c>
      <c r="H56" s="34">
        <v>0</v>
      </c>
    </row>
    <row r="57" spans="1:8" x14ac:dyDescent="0.2">
      <c r="A57" s="6" t="s">
        <v>45</v>
      </c>
      <c r="B57" s="47">
        <v>10</v>
      </c>
      <c r="C57" s="53">
        <v>0</v>
      </c>
      <c r="D57" s="53">
        <v>0</v>
      </c>
      <c r="E57" s="53">
        <v>1</v>
      </c>
      <c r="F57" s="53">
        <v>8</v>
      </c>
      <c r="G57" s="53">
        <v>1</v>
      </c>
      <c r="H57" s="34">
        <v>0</v>
      </c>
    </row>
    <row r="58" spans="1:8" x14ac:dyDescent="0.2">
      <c r="A58" s="6" t="s">
        <v>95</v>
      </c>
      <c r="B58" s="47">
        <v>10</v>
      </c>
      <c r="C58" s="53">
        <v>0</v>
      </c>
      <c r="D58" s="53">
        <v>1</v>
      </c>
      <c r="E58" s="53">
        <v>1</v>
      </c>
      <c r="F58" s="53">
        <v>2</v>
      </c>
      <c r="G58" s="53">
        <v>5</v>
      </c>
      <c r="H58" s="34">
        <v>1</v>
      </c>
    </row>
    <row r="59" spans="1:8" x14ac:dyDescent="0.2">
      <c r="A59" s="6" t="s">
        <v>46</v>
      </c>
      <c r="B59" s="47">
        <v>3</v>
      </c>
      <c r="C59" s="53">
        <v>0</v>
      </c>
      <c r="D59" s="53">
        <v>0</v>
      </c>
      <c r="E59" s="53">
        <v>0</v>
      </c>
      <c r="F59" s="53">
        <v>1</v>
      </c>
      <c r="G59" s="53">
        <v>1</v>
      </c>
      <c r="H59" s="34">
        <v>1</v>
      </c>
    </row>
    <row r="60" spans="1:8" x14ac:dyDescent="0.2">
      <c r="A60" s="6" t="s">
        <v>96</v>
      </c>
      <c r="B60" s="47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34">
        <v>0</v>
      </c>
    </row>
    <row r="61" spans="1:8" x14ac:dyDescent="0.2">
      <c r="A61" s="6" t="s">
        <v>47</v>
      </c>
      <c r="B61" s="47">
        <v>14</v>
      </c>
      <c r="C61" s="53">
        <v>2</v>
      </c>
      <c r="D61" s="53">
        <v>1</v>
      </c>
      <c r="E61" s="53">
        <v>4</v>
      </c>
      <c r="F61" s="53">
        <v>6</v>
      </c>
      <c r="G61" s="53">
        <v>0</v>
      </c>
      <c r="H61" s="34">
        <v>1</v>
      </c>
    </row>
    <row r="62" spans="1:8" x14ac:dyDescent="0.2">
      <c r="A62" s="6" t="s">
        <v>48</v>
      </c>
      <c r="B62" s="47">
        <v>2</v>
      </c>
      <c r="C62" s="53">
        <v>2</v>
      </c>
      <c r="D62" s="53">
        <v>0</v>
      </c>
      <c r="E62" s="53">
        <v>0</v>
      </c>
      <c r="F62" s="53">
        <v>0</v>
      </c>
      <c r="G62" s="53">
        <v>0</v>
      </c>
      <c r="H62" s="34">
        <v>0</v>
      </c>
    </row>
    <row r="63" spans="1:8" x14ac:dyDescent="0.2">
      <c r="A63" s="6" t="s">
        <v>97</v>
      </c>
      <c r="B63" s="47">
        <v>4</v>
      </c>
      <c r="C63" s="53">
        <v>1</v>
      </c>
      <c r="D63" s="53">
        <v>0</v>
      </c>
      <c r="E63" s="53">
        <v>0</v>
      </c>
      <c r="F63" s="53">
        <v>0</v>
      </c>
      <c r="G63" s="53">
        <v>3</v>
      </c>
      <c r="H63" s="34">
        <v>0</v>
      </c>
    </row>
    <row r="64" spans="1:8" x14ac:dyDescent="0.2">
      <c r="A64" s="5" t="str">
        <f>VLOOKUP("&lt;Zeilentitel_8&gt;",Uebersetzungen!$B$3:$E$85,Uebersetzungen!$B$2+1,FALSE)</f>
        <v>Region Moesa</v>
      </c>
      <c r="B64" s="49">
        <v>74</v>
      </c>
      <c r="C64" s="55">
        <v>2</v>
      </c>
      <c r="D64" s="55">
        <v>30</v>
      </c>
      <c r="E64" s="55">
        <v>20</v>
      </c>
      <c r="F64" s="55">
        <v>13</v>
      </c>
      <c r="G64" s="55">
        <v>8</v>
      </c>
      <c r="H64" s="33">
        <v>1</v>
      </c>
    </row>
    <row r="65" spans="1:8" x14ac:dyDescent="0.2">
      <c r="A65" s="6" t="s">
        <v>49</v>
      </c>
      <c r="B65" s="47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34">
        <v>0</v>
      </c>
    </row>
    <row r="66" spans="1:8" x14ac:dyDescent="0.2">
      <c r="A66" s="6" t="s">
        <v>50</v>
      </c>
      <c r="B66" s="47">
        <v>1</v>
      </c>
      <c r="C66" s="53">
        <v>0</v>
      </c>
      <c r="D66" s="53">
        <v>0</v>
      </c>
      <c r="E66" s="53">
        <v>1</v>
      </c>
      <c r="F66" s="53">
        <v>0</v>
      </c>
      <c r="G66" s="53">
        <v>0</v>
      </c>
      <c r="H66" s="34">
        <v>0</v>
      </c>
    </row>
    <row r="67" spans="1:8" x14ac:dyDescent="0.2">
      <c r="A67" s="6" t="s">
        <v>51</v>
      </c>
      <c r="B67" s="47">
        <v>3</v>
      </c>
      <c r="C67" s="53">
        <v>0</v>
      </c>
      <c r="D67" s="53">
        <v>1</v>
      </c>
      <c r="E67" s="53">
        <v>0</v>
      </c>
      <c r="F67" s="53">
        <v>1</v>
      </c>
      <c r="G67" s="53">
        <v>0</v>
      </c>
      <c r="H67" s="34">
        <v>1</v>
      </c>
    </row>
    <row r="68" spans="1:8" x14ac:dyDescent="0.2">
      <c r="A68" s="6" t="s">
        <v>52</v>
      </c>
      <c r="B68" s="47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34">
        <v>0</v>
      </c>
    </row>
    <row r="69" spans="1:8" x14ac:dyDescent="0.2">
      <c r="A69" s="6" t="s">
        <v>53</v>
      </c>
      <c r="B69" s="47">
        <v>2</v>
      </c>
      <c r="C69" s="53">
        <v>0</v>
      </c>
      <c r="D69" s="53">
        <v>0</v>
      </c>
      <c r="E69" s="53">
        <v>0</v>
      </c>
      <c r="F69" s="53">
        <v>1</v>
      </c>
      <c r="G69" s="53">
        <v>1</v>
      </c>
      <c r="H69" s="34">
        <v>0</v>
      </c>
    </row>
    <row r="70" spans="1:8" x14ac:dyDescent="0.2">
      <c r="A70" s="6" t="s">
        <v>54</v>
      </c>
      <c r="B70" s="47">
        <v>3</v>
      </c>
      <c r="C70" s="53">
        <v>0</v>
      </c>
      <c r="D70" s="53">
        <v>0</v>
      </c>
      <c r="E70" s="53">
        <v>1</v>
      </c>
      <c r="F70" s="53">
        <v>0</v>
      </c>
      <c r="G70" s="53">
        <v>2</v>
      </c>
      <c r="H70" s="34">
        <v>0</v>
      </c>
    </row>
    <row r="71" spans="1:8" x14ac:dyDescent="0.2">
      <c r="A71" s="6" t="s">
        <v>55</v>
      </c>
      <c r="B71" s="47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34">
        <v>0</v>
      </c>
    </row>
    <row r="72" spans="1:8" x14ac:dyDescent="0.2">
      <c r="A72" s="6" t="s">
        <v>56</v>
      </c>
      <c r="B72" s="47">
        <v>2</v>
      </c>
      <c r="C72" s="53">
        <v>0</v>
      </c>
      <c r="D72" s="53">
        <v>0</v>
      </c>
      <c r="E72" s="53">
        <v>0</v>
      </c>
      <c r="F72" s="53">
        <v>2</v>
      </c>
      <c r="G72" s="53">
        <v>0</v>
      </c>
      <c r="H72" s="34">
        <v>0</v>
      </c>
    </row>
    <row r="73" spans="1:8" x14ac:dyDescent="0.2">
      <c r="A73" s="6" t="s">
        <v>57</v>
      </c>
      <c r="B73" s="47">
        <v>32</v>
      </c>
      <c r="C73" s="53">
        <v>0</v>
      </c>
      <c r="D73" s="53">
        <v>20</v>
      </c>
      <c r="E73" s="53">
        <v>9</v>
      </c>
      <c r="F73" s="53">
        <v>3</v>
      </c>
      <c r="G73" s="53">
        <v>0</v>
      </c>
      <c r="H73" s="34">
        <v>0</v>
      </c>
    </row>
    <row r="74" spans="1:8" x14ac:dyDescent="0.2">
      <c r="A74" s="6" t="s">
        <v>98</v>
      </c>
      <c r="B74" s="47">
        <v>2</v>
      </c>
      <c r="C74" s="53">
        <v>0</v>
      </c>
      <c r="D74" s="53">
        <v>0</v>
      </c>
      <c r="E74" s="53">
        <v>0</v>
      </c>
      <c r="F74" s="53">
        <v>0</v>
      </c>
      <c r="G74" s="53">
        <v>2</v>
      </c>
      <c r="H74" s="34">
        <v>0</v>
      </c>
    </row>
    <row r="75" spans="1:8" x14ac:dyDescent="0.2">
      <c r="A75" s="6" t="s">
        <v>58</v>
      </c>
      <c r="B75" s="47">
        <v>29</v>
      </c>
      <c r="C75" s="53">
        <v>2</v>
      </c>
      <c r="D75" s="53">
        <v>9</v>
      </c>
      <c r="E75" s="53">
        <v>9</v>
      </c>
      <c r="F75" s="53">
        <v>6</v>
      </c>
      <c r="G75" s="53">
        <v>3</v>
      </c>
      <c r="H75" s="34">
        <v>0</v>
      </c>
    </row>
    <row r="76" spans="1:8" x14ac:dyDescent="0.2">
      <c r="A76" s="6" t="s">
        <v>99</v>
      </c>
      <c r="B76" s="47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34">
        <v>0</v>
      </c>
    </row>
    <row r="77" spans="1:8" x14ac:dyDescent="0.2">
      <c r="A77" s="5" t="str">
        <f>VLOOKUP("&lt;Zeilentitel_9&gt;",Uebersetzungen!$B$3:$E$85,Uebersetzungen!$B$2+1,FALSE)</f>
        <v>Region Plessur</v>
      </c>
      <c r="B77" s="49">
        <v>252</v>
      </c>
      <c r="C77" s="55">
        <v>2</v>
      </c>
      <c r="D77" s="55">
        <v>59</v>
      </c>
      <c r="E77" s="55">
        <v>82</v>
      </c>
      <c r="F77" s="55">
        <v>76</v>
      </c>
      <c r="G77" s="55">
        <v>17</v>
      </c>
      <c r="H77" s="33">
        <v>16</v>
      </c>
    </row>
    <row r="78" spans="1:8" x14ac:dyDescent="0.2">
      <c r="A78" s="6" t="s">
        <v>66</v>
      </c>
      <c r="B78" s="47">
        <v>196</v>
      </c>
      <c r="C78" s="53">
        <v>0</v>
      </c>
      <c r="D78" s="53">
        <v>49</v>
      </c>
      <c r="E78" s="53">
        <v>68</v>
      </c>
      <c r="F78" s="53">
        <v>57</v>
      </c>
      <c r="G78" s="53">
        <v>12</v>
      </c>
      <c r="H78" s="34">
        <v>10</v>
      </c>
    </row>
    <row r="79" spans="1:8" x14ac:dyDescent="0.2">
      <c r="A79" s="6" t="s">
        <v>67</v>
      </c>
      <c r="B79" s="47">
        <v>15</v>
      </c>
      <c r="C79" s="53">
        <v>1</v>
      </c>
      <c r="D79" s="53">
        <v>0</v>
      </c>
      <c r="E79" s="53">
        <v>2</v>
      </c>
      <c r="F79" s="53">
        <v>7</v>
      </c>
      <c r="G79" s="53">
        <v>2</v>
      </c>
      <c r="H79" s="34">
        <v>3</v>
      </c>
    </row>
    <row r="80" spans="1:8" x14ac:dyDescent="0.2">
      <c r="A80" s="6" t="s">
        <v>68</v>
      </c>
      <c r="B80" s="47">
        <v>41</v>
      </c>
      <c r="C80" s="53">
        <v>1</v>
      </c>
      <c r="D80" s="53">
        <v>10</v>
      </c>
      <c r="E80" s="53">
        <v>12</v>
      </c>
      <c r="F80" s="53">
        <v>12</v>
      </c>
      <c r="G80" s="53">
        <v>3</v>
      </c>
      <c r="H80" s="34">
        <v>3</v>
      </c>
    </row>
    <row r="81" spans="1:8" x14ac:dyDescent="0.2">
      <c r="A81" s="6" t="s">
        <v>69</v>
      </c>
      <c r="B81" s="47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34">
        <v>0</v>
      </c>
    </row>
    <row r="82" spans="1:8" x14ac:dyDescent="0.2">
      <c r="A82" s="5" t="str">
        <f>VLOOKUP("&lt;Zeilentitel_10&gt;",Uebersetzungen!$B$3:$E$85,Uebersetzungen!$B$2+1,FALSE)</f>
        <v>Region Prättigau/Davos</v>
      </c>
      <c r="B82" s="49">
        <v>146</v>
      </c>
      <c r="C82" s="55">
        <v>7</v>
      </c>
      <c r="D82" s="55">
        <v>28</v>
      </c>
      <c r="E82" s="55">
        <v>44</v>
      </c>
      <c r="F82" s="55">
        <v>36</v>
      </c>
      <c r="G82" s="55">
        <v>16</v>
      </c>
      <c r="H82" s="33">
        <v>15</v>
      </c>
    </row>
    <row r="83" spans="1:8" x14ac:dyDescent="0.2">
      <c r="A83" s="6" t="s">
        <v>60</v>
      </c>
      <c r="B83" s="47">
        <v>23</v>
      </c>
      <c r="C83" s="53">
        <v>1</v>
      </c>
      <c r="D83" s="53">
        <v>5</v>
      </c>
      <c r="E83" s="53">
        <v>8</v>
      </c>
      <c r="F83" s="53">
        <v>6</v>
      </c>
      <c r="G83" s="53">
        <v>1</v>
      </c>
      <c r="H83" s="34">
        <v>2</v>
      </c>
    </row>
    <row r="84" spans="1:8" x14ac:dyDescent="0.2">
      <c r="A84" s="6" t="s">
        <v>61</v>
      </c>
      <c r="B84" s="47">
        <v>1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34">
        <v>1</v>
      </c>
    </row>
    <row r="85" spans="1:8" x14ac:dyDescent="0.2">
      <c r="A85" s="6" t="s">
        <v>62</v>
      </c>
      <c r="B85" s="47">
        <v>1</v>
      </c>
      <c r="C85" s="53">
        <v>0</v>
      </c>
      <c r="D85" s="53">
        <v>0</v>
      </c>
      <c r="E85" s="53">
        <v>0</v>
      </c>
      <c r="F85" s="53">
        <v>0</v>
      </c>
      <c r="G85" s="53">
        <v>1</v>
      </c>
      <c r="H85" s="34">
        <v>0</v>
      </c>
    </row>
    <row r="86" spans="1:8" x14ac:dyDescent="0.2">
      <c r="A86" s="6" t="s">
        <v>63</v>
      </c>
      <c r="B86" s="47">
        <v>0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34">
        <v>0</v>
      </c>
    </row>
    <row r="87" spans="1:8" x14ac:dyDescent="0.2">
      <c r="A87" s="6" t="s">
        <v>100</v>
      </c>
      <c r="B87" s="47">
        <v>39</v>
      </c>
      <c r="C87" s="53">
        <v>2</v>
      </c>
      <c r="D87" s="53">
        <v>7</v>
      </c>
      <c r="E87" s="53">
        <v>13</v>
      </c>
      <c r="F87" s="53">
        <v>10</v>
      </c>
      <c r="G87" s="53">
        <v>1</v>
      </c>
      <c r="H87" s="34">
        <v>6</v>
      </c>
    </row>
    <row r="88" spans="1:8" x14ac:dyDescent="0.2">
      <c r="A88" s="6" t="s">
        <v>89</v>
      </c>
      <c r="B88" s="47">
        <v>2</v>
      </c>
      <c r="C88" s="53">
        <v>1</v>
      </c>
      <c r="D88" s="53">
        <v>0</v>
      </c>
      <c r="E88" s="53">
        <v>0</v>
      </c>
      <c r="F88" s="53">
        <v>0</v>
      </c>
      <c r="G88" s="53">
        <v>1</v>
      </c>
      <c r="H88" s="34">
        <v>0</v>
      </c>
    </row>
    <row r="89" spans="1:8" x14ac:dyDescent="0.2">
      <c r="A89" s="6" t="s">
        <v>64</v>
      </c>
      <c r="B89" s="47">
        <v>1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34">
        <v>1</v>
      </c>
    </row>
    <row r="90" spans="1:8" x14ac:dyDescent="0.2">
      <c r="A90" s="6" t="s">
        <v>65</v>
      </c>
      <c r="B90" s="47">
        <v>3</v>
      </c>
      <c r="C90" s="53">
        <v>0</v>
      </c>
      <c r="D90" s="53">
        <v>0</v>
      </c>
      <c r="E90" s="53">
        <v>0</v>
      </c>
      <c r="F90" s="53">
        <v>1</v>
      </c>
      <c r="G90" s="53">
        <v>1</v>
      </c>
      <c r="H90" s="34">
        <v>1</v>
      </c>
    </row>
    <row r="91" spans="1:8" x14ac:dyDescent="0.2">
      <c r="A91" s="6" t="s">
        <v>78</v>
      </c>
      <c r="B91" s="47">
        <v>20</v>
      </c>
      <c r="C91" s="53">
        <v>1</v>
      </c>
      <c r="D91" s="53">
        <v>0</v>
      </c>
      <c r="E91" s="53">
        <v>9</v>
      </c>
      <c r="F91" s="53">
        <v>3</v>
      </c>
      <c r="G91" s="53">
        <v>3</v>
      </c>
      <c r="H91" s="34">
        <v>4</v>
      </c>
    </row>
    <row r="92" spans="1:8" x14ac:dyDescent="0.2">
      <c r="A92" s="6" t="s">
        <v>79</v>
      </c>
      <c r="B92" s="47">
        <v>52</v>
      </c>
      <c r="C92" s="53">
        <v>2</v>
      </c>
      <c r="D92" s="53">
        <v>16</v>
      </c>
      <c r="E92" s="53">
        <v>14</v>
      </c>
      <c r="F92" s="53">
        <v>15</v>
      </c>
      <c r="G92" s="53">
        <v>5</v>
      </c>
      <c r="H92" s="34">
        <v>0</v>
      </c>
    </row>
    <row r="93" spans="1:8" x14ac:dyDescent="0.2">
      <c r="A93" s="6" t="s">
        <v>80</v>
      </c>
      <c r="B93" s="47">
        <v>4</v>
      </c>
      <c r="C93" s="53">
        <v>0</v>
      </c>
      <c r="D93" s="53">
        <v>0</v>
      </c>
      <c r="E93" s="53">
        <v>0</v>
      </c>
      <c r="F93" s="53">
        <v>1</v>
      </c>
      <c r="G93" s="53">
        <v>3</v>
      </c>
      <c r="H93" s="34">
        <v>0</v>
      </c>
    </row>
    <row r="94" spans="1:8" x14ac:dyDescent="0.2">
      <c r="A94" s="5" t="str">
        <f>VLOOKUP("&lt;Zeilentitel_11&gt;",Uebersetzungen!$B$3:$E$85,Uebersetzungen!$B$2+1,FALSE)</f>
        <v>Region Surselva</v>
      </c>
      <c r="B94" s="49">
        <v>187</v>
      </c>
      <c r="C94" s="55">
        <v>6</v>
      </c>
      <c r="D94" s="55">
        <v>28</v>
      </c>
      <c r="E94" s="55">
        <v>62</v>
      </c>
      <c r="F94" s="55">
        <v>47</v>
      </c>
      <c r="G94" s="55">
        <v>20</v>
      </c>
      <c r="H94" s="33">
        <v>24</v>
      </c>
    </row>
    <row r="95" spans="1:8" x14ac:dyDescent="0.2">
      <c r="A95" s="6" t="s">
        <v>5</v>
      </c>
      <c r="B95" s="47">
        <v>7</v>
      </c>
      <c r="C95" s="53">
        <v>0</v>
      </c>
      <c r="D95" s="53">
        <v>0</v>
      </c>
      <c r="E95" s="53">
        <v>2</v>
      </c>
      <c r="F95" s="53">
        <v>3</v>
      </c>
      <c r="G95" s="53">
        <v>1</v>
      </c>
      <c r="H95" s="34">
        <v>1</v>
      </c>
    </row>
    <row r="96" spans="1:8" x14ac:dyDescent="0.2">
      <c r="A96" s="6" t="s">
        <v>6</v>
      </c>
      <c r="B96" s="47">
        <v>20</v>
      </c>
      <c r="C96" s="53">
        <v>2</v>
      </c>
      <c r="D96" s="53">
        <v>4</v>
      </c>
      <c r="E96" s="53">
        <v>6</v>
      </c>
      <c r="F96" s="53">
        <v>2</v>
      </c>
      <c r="G96" s="53">
        <v>4</v>
      </c>
      <c r="H96" s="34">
        <v>2</v>
      </c>
    </row>
    <row r="97" spans="1:8" x14ac:dyDescent="0.2">
      <c r="A97" s="6" t="s">
        <v>7</v>
      </c>
      <c r="B97" s="47">
        <v>6</v>
      </c>
      <c r="C97" s="53">
        <v>0</v>
      </c>
      <c r="D97" s="53">
        <v>1</v>
      </c>
      <c r="E97" s="53">
        <v>1</v>
      </c>
      <c r="F97" s="53">
        <v>0</v>
      </c>
      <c r="G97" s="53">
        <v>0</v>
      </c>
      <c r="H97" s="34">
        <v>4</v>
      </c>
    </row>
    <row r="98" spans="1:8" x14ac:dyDescent="0.2">
      <c r="A98" s="6" t="s">
        <v>8</v>
      </c>
      <c r="B98" s="47">
        <v>3</v>
      </c>
      <c r="C98" s="53">
        <v>0</v>
      </c>
      <c r="D98" s="53">
        <v>0</v>
      </c>
      <c r="E98" s="53">
        <v>0</v>
      </c>
      <c r="F98" s="53">
        <v>1</v>
      </c>
      <c r="G98" s="53">
        <v>2</v>
      </c>
      <c r="H98" s="34">
        <v>0</v>
      </c>
    </row>
    <row r="99" spans="1:8" x14ac:dyDescent="0.2">
      <c r="A99" s="6" t="s">
        <v>9</v>
      </c>
      <c r="B99" s="47">
        <v>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34">
        <v>0</v>
      </c>
    </row>
    <row r="100" spans="1:8" x14ac:dyDescent="0.2">
      <c r="A100" s="6" t="s">
        <v>10</v>
      </c>
      <c r="B100" s="47">
        <v>48</v>
      </c>
      <c r="C100" s="53">
        <v>1</v>
      </c>
      <c r="D100" s="53">
        <v>5</v>
      </c>
      <c r="E100" s="53">
        <v>25</v>
      </c>
      <c r="F100" s="53">
        <v>11</v>
      </c>
      <c r="G100" s="53">
        <v>2</v>
      </c>
      <c r="H100" s="34">
        <v>4</v>
      </c>
    </row>
    <row r="101" spans="1:8" x14ac:dyDescent="0.2">
      <c r="A101" s="6" t="s">
        <v>11</v>
      </c>
      <c r="B101" s="47">
        <v>72</v>
      </c>
      <c r="C101" s="53">
        <v>2</v>
      </c>
      <c r="D101" s="53">
        <v>17</v>
      </c>
      <c r="E101" s="53">
        <v>20</v>
      </c>
      <c r="F101" s="53">
        <v>25</v>
      </c>
      <c r="G101" s="53">
        <v>4</v>
      </c>
      <c r="H101" s="34">
        <v>4</v>
      </c>
    </row>
    <row r="102" spans="1:8" x14ac:dyDescent="0.2">
      <c r="A102" s="6" t="s">
        <v>22</v>
      </c>
      <c r="B102" s="47">
        <v>5</v>
      </c>
      <c r="C102" s="53">
        <v>0</v>
      </c>
      <c r="D102" s="53">
        <v>0</v>
      </c>
      <c r="E102" s="53">
        <v>0</v>
      </c>
      <c r="F102" s="53">
        <v>0</v>
      </c>
      <c r="G102" s="53">
        <v>1</v>
      </c>
      <c r="H102" s="34">
        <v>4</v>
      </c>
    </row>
    <row r="103" spans="1:8" x14ac:dyDescent="0.2">
      <c r="A103" s="6" t="s">
        <v>81</v>
      </c>
      <c r="B103" s="47">
        <v>18</v>
      </c>
      <c r="C103" s="53">
        <v>1</v>
      </c>
      <c r="D103" s="53">
        <v>1</v>
      </c>
      <c r="E103" s="53">
        <v>7</v>
      </c>
      <c r="F103" s="53">
        <v>5</v>
      </c>
      <c r="G103" s="53">
        <v>4</v>
      </c>
      <c r="H103" s="34">
        <v>0</v>
      </c>
    </row>
    <row r="104" spans="1:8" x14ac:dyDescent="0.2">
      <c r="A104" s="6" t="s">
        <v>82</v>
      </c>
      <c r="B104" s="47">
        <v>1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34">
        <v>1</v>
      </c>
    </row>
    <row r="105" spans="1:8" x14ac:dyDescent="0.2">
      <c r="A105" s="6" t="s">
        <v>83</v>
      </c>
      <c r="B105" s="47">
        <v>0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34">
        <v>0</v>
      </c>
    </row>
    <row r="106" spans="1:8" x14ac:dyDescent="0.2">
      <c r="A106" s="6" t="s">
        <v>84</v>
      </c>
      <c r="B106" s="47">
        <v>2</v>
      </c>
      <c r="C106" s="53">
        <v>0</v>
      </c>
      <c r="D106" s="53">
        <v>0</v>
      </c>
      <c r="E106" s="53">
        <v>0</v>
      </c>
      <c r="F106" s="53">
        <v>0</v>
      </c>
      <c r="G106" s="53">
        <v>1</v>
      </c>
      <c r="H106" s="34">
        <v>1</v>
      </c>
    </row>
    <row r="107" spans="1:8" x14ac:dyDescent="0.2">
      <c r="A107" s="6" t="s">
        <v>85</v>
      </c>
      <c r="B107" s="47">
        <v>0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34">
        <v>0</v>
      </c>
    </row>
    <row r="108" spans="1:8" x14ac:dyDescent="0.2">
      <c r="A108" s="6" t="s">
        <v>86</v>
      </c>
      <c r="B108" s="47">
        <v>1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34">
        <v>1</v>
      </c>
    </row>
    <row r="109" spans="1:8" x14ac:dyDescent="0.2">
      <c r="A109" s="6" t="s">
        <v>90</v>
      </c>
      <c r="B109" s="47">
        <v>4</v>
      </c>
      <c r="C109" s="53">
        <v>0</v>
      </c>
      <c r="D109" s="53">
        <v>0</v>
      </c>
      <c r="E109" s="53">
        <v>1</v>
      </c>
      <c r="F109" s="53">
        <v>0</v>
      </c>
      <c r="G109" s="53">
        <v>1</v>
      </c>
      <c r="H109" s="34">
        <v>2</v>
      </c>
    </row>
    <row r="110" spans="1:8" x14ac:dyDescent="0.2">
      <c r="A110" s="5" t="str">
        <f>VLOOKUP("&lt;Zeilentitel_12&gt;",Uebersetzungen!$B$3:$E$85,Uebersetzungen!$B$2+1,FALSE)</f>
        <v>Region Viamala</v>
      </c>
      <c r="B110" s="49">
        <v>170</v>
      </c>
      <c r="C110" s="55">
        <v>11</v>
      </c>
      <c r="D110" s="55">
        <v>19</v>
      </c>
      <c r="E110" s="55">
        <v>39</v>
      </c>
      <c r="F110" s="55">
        <v>59</v>
      </c>
      <c r="G110" s="55">
        <v>27</v>
      </c>
      <c r="H110" s="33">
        <v>15</v>
      </c>
    </row>
    <row r="111" spans="1:8" x14ac:dyDescent="0.2">
      <c r="A111" s="6" t="s">
        <v>12</v>
      </c>
      <c r="B111" s="47">
        <v>0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34">
        <v>0</v>
      </c>
    </row>
    <row r="112" spans="1:8" x14ac:dyDescent="0.2">
      <c r="A112" s="6" t="s">
        <v>13</v>
      </c>
      <c r="B112" s="47">
        <v>1</v>
      </c>
      <c r="C112" s="53">
        <v>0</v>
      </c>
      <c r="D112" s="53">
        <v>0</v>
      </c>
      <c r="E112" s="53">
        <v>0</v>
      </c>
      <c r="F112" s="53">
        <v>0</v>
      </c>
      <c r="G112" s="53">
        <v>1</v>
      </c>
      <c r="H112" s="34">
        <v>0</v>
      </c>
    </row>
    <row r="113" spans="1:8" x14ac:dyDescent="0.2">
      <c r="A113" s="6" t="s">
        <v>14</v>
      </c>
      <c r="B113" s="47">
        <v>2</v>
      </c>
      <c r="C113" s="53">
        <v>0</v>
      </c>
      <c r="D113" s="53">
        <v>0</v>
      </c>
      <c r="E113" s="53">
        <v>0</v>
      </c>
      <c r="F113" s="53">
        <v>1</v>
      </c>
      <c r="G113" s="53">
        <v>0</v>
      </c>
      <c r="H113" s="34">
        <v>1</v>
      </c>
    </row>
    <row r="114" spans="1:8" x14ac:dyDescent="0.2">
      <c r="A114" s="6" t="s">
        <v>15</v>
      </c>
      <c r="B114" s="47">
        <v>5</v>
      </c>
      <c r="C114" s="53">
        <v>1</v>
      </c>
      <c r="D114" s="53">
        <v>0</v>
      </c>
      <c r="E114" s="53">
        <v>1</v>
      </c>
      <c r="F114" s="53">
        <v>1</v>
      </c>
      <c r="G114" s="53">
        <v>2</v>
      </c>
      <c r="H114" s="34">
        <v>0</v>
      </c>
    </row>
    <row r="115" spans="1:8" x14ac:dyDescent="0.2">
      <c r="A115" s="6" t="s">
        <v>16</v>
      </c>
      <c r="B115" s="47">
        <v>39</v>
      </c>
      <c r="C115" s="53">
        <v>1</v>
      </c>
      <c r="D115" s="53">
        <v>10</v>
      </c>
      <c r="E115" s="53">
        <v>11</v>
      </c>
      <c r="F115" s="53">
        <v>8</v>
      </c>
      <c r="G115" s="53">
        <v>4</v>
      </c>
      <c r="H115" s="34">
        <v>5</v>
      </c>
    </row>
    <row r="116" spans="1:8" x14ac:dyDescent="0.2">
      <c r="A116" s="6" t="s">
        <v>17</v>
      </c>
      <c r="B116" s="47">
        <v>1</v>
      </c>
      <c r="C116" s="53">
        <v>0</v>
      </c>
      <c r="D116" s="53">
        <v>0</v>
      </c>
      <c r="E116" s="53">
        <v>0</v>
      </c>
      <c r="F116" s="53">
        <v>0</v>
      </c>
      <c r="G116" s="53">
        <v>1</v>
      </c>
      <c r="H116" s="34">
        <v>0</v>
      </c>
    </row>
    <row r="117" spans="1:8" x14ac:dyDescent="0.2">
      <c r="A117" s="6" t="s">
        <v>18</v>
      </c>
      <c r="B117" s="47">
        <v>5</v>
      </c>
      <c r="C117" s="53">
        <v>0</v>
      </c>
      <c r="D117" s="53">
        <v>0</v>
      </c>
      <c r="E117" s="53">
        <v>0</v>
      </c>
      <c r="F117" s="53">
        <v>0</v>
      </c>
      <c r="G117" s="53">
        <v>2</v>
      </c>
      <c r="H117" s="34">
        <v>3</v>
      </c>
    </row>
    <row r="118" spans="1:8" x14ac:dyDescent="0.2">
      <c r="A118" s="6" t="s">
        <v>19</v>
      </c>
      <c r="B118" s="47">
        <v>88</v>
      </c>
      <c r="C118" s="53">
        <v>7</v>
      </c>
      <c r="D118" s="53">
        <v>8</v>
      </c>
      <c r="E118" s="53">
        <v>26</v>
      </c>
      <c r="F118" s="53">
        <v>47</v>
      </c>
      <c r="G118" s="53">
        <v>0</v>
      </c>
      <c r="H118" s="34">
        <v>0</v>
      </c>
    </row>
    <row r="119" spans="1:8" x14ac:dyDescent="0.2">
      <c r="A119" s="6" t="s">
        <v>20</v>
      </c>
      <c r="B119" s="47">
        <v>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34">
        <v>0</v>
      </c>
    </row>
    <row r="120" spans="1:8" x14ac:dyDescent="0.2">
      <c r="A120" s="6" t="s">
        <v>21</v>
      </c>
      <c r="B120" s="47">
        <v>0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34">
        <v>0</v>
      </c>
    </row>
    <row r="121" spans="1:8" x14ac:dyDescent="0.2">
      <c r="A121" s="6" t="s">
        <v>23</v>
      </c>
      <c r="B121" s="47">
        <v>21</v>
      </c>
      <c r="C121" s="53">
        <v>1</v>
      </c>
      <c r="D121" s="53">
        <v>0</v>
      </c>
      <c r="E121" s="53">
        <v>0</v>
      </c>
      <c r="F121" s="53">
        <v>2</v>
      </c>
      <c r="G121" s="53">
        <v>16</v>
      </c>
      <c r="H121" s="34">
        <v>2</v>
      </c>
    </row>
    <row r="122" spans="1:8" x14ac:dyDescent="0.2">
      <c r="A122" s="6" t="s">
        <v>24</v>
      </c>
      <c r="B122" s="47">
        <v>1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34">
        <v>1</v>
      </c>
    </row>
    <row r="123" spans="1:8" x14ac:dyDescent="0.2">
      <c r="A123" s="6" t="s">
        <v>25</v>
      </c>
      <c r="B123" s="47">
        <v>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34">
        <v>0</v>
      </c>
    </row>
    <row r="124" spans="1:8" x14ac:dyDescent="0.2">
      <c r="A124" s="6" t="s">
        <v>26</v>
      </c>
      <c r="B124" s="47">
        <v>3</v>
      </c>
      <c r="C124" s="53">
        <v>1</v>
      </c>
      <c r="D124" s="53">
        <v>0</v>
      </c>
      <c r="E124" s="53">
        <v>0</v>
      </c>
      <c r="F124" s="53">
        <v>0</v>
      </c>
      <c r="G124" s="53">
        <v>0</v>
      </c>
      <c r="H124" s="34">
        <v>2</v>
      </c>
    </row>
    <row r="125" spans="1:8" x14ac:dyDescent="0.2">
      <c r="A125" s="6" t="s">
        <v>27</v>
      </c>
      <c r="B125" s="47">
        <v>0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34">
        <v>0</v>
      </c>
    </row>
    <row r="126" spans="1:8" x14ac:dyDescent="0.2">
      <c r="A126" s="6" t="s">
        <v>28</v>
      </c>
      <c r="B126" s="47">
        <v>0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34">
        <v>0</v>
      </c>
    </row>
    <row r="127" spans="1:8" x14ac:dyDescent="0.2">
      <c r="A127" s="6" t="s">
        <v>29</v>
      </c>
      <c r="B127" s="47">
        <v>0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34">
        <v>0</v>
      </c>
    </row>
    <row r="128" spans="1:8" x14ac:dyDescent="0.2">
      <c r="A128" s="6" t="s">
        <v>92</v>
      </c>
      <c r="B128" s="47">
        <v>0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34">
        <v>0</v>
      </c>
    </row>
    <row r="129" spans="1:8" x14ac:dyDescent="0.2">
      <c r="A129" s="6" t="s">
        <v>101</v>
      </c>
      <c r="B129" s="47">
        <v>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34">
        <v>0</v>
      </c>
    </row>
    <row r="130" spans="1:8" x14ac:dyDescent="0.2">
      <c r="A130" s="6"/>
      <c r="B130" s="50"/>
      <c r="C130" s="56"/>
      <c r="D130" s="56"/>
      <c r="E130" s="56"/>
      <c r="F130" s="56"/>
      <c r="G130" s="56"/>
      <c r="H130" s="35"/>
    </row>
    <row r="131" spans="1:8" x14ac:dyDescent="0.2">
      <c r="A131" s="41" t="str">
        <f>VLOOKUP("&lt;Zeilentitel_1&gt;",Uebersetzungen!$B$3:$E$85,Uebersetzungen!$B$2+1,FALSE)</f>
        <v>GRAUBÜNDEN</v>
      </c>
      <c r="B131" s="51">
        <v>1296</v>
      </c>
      <c r="C131" s="57">
        <v>34</v>
      </c>
      <c r="D131" s="57">
        <v>215</v>
      </c>
      <c r="E131" s="57">
        <v>388</v>
      </c>
      <c r="F131" s="57">
        <v>398</v>
      </c>
      <c r="G131" s="57">
        <v>159</v>
      </c>
      <c r="H131" s="36">
        <v>102</v>
      </c>
    </row>
    <row r="132" spans="1:8" x14ac:dyDescent="0.2">
      <c r="A132" s="42" t="str">
        <f>VLOOKUP("&lt;Zeilentitel_2&gt;",Uebersetzungen!$B$3:$E$85,Uebersetzungen!$B$2+1,FALSE)</f>
        <v>Region Albula</v>
      </c>
      <c r="B132" s="47">
        <v>49</v>
      </c>
      <c r="C132" s="53">
        <v>0</v>
      </c>
      <c r="D132" s="53">
        <v>11</v>
      </c>
      <c r="E132" s="53">
        <v>6</v>
      </c>
      <c r="F132" s="53">
        <v>13</v>
      </c>
      <c r="G132" s="53">
        <v>12</v>
      </c>
      <c r="H132" s="34">
        <v>7</v>
      </c>
    </row>
    <row r="133" spans="1:8" x14ac:dyDescent="0.2">
      <c r="A133" s="42" t="str">
        <f>VLOOKUP("&lt;Zeilentitel_3&gt;",Uebersetzungen!$B$3:$E$85,Uebersetzungen!$B$2+1,FALSE)</f>
        <v>Region Bernina</v>
      </c>
      <c r="B133" s="47">
        <v>9</v>
      </c>
      <c r="C133" s="53">
        <v>0</v>
      </c>
      <c r="D133" s="53">
        <v>0</v>
      </c>
      <c r="E133" s="53">
        <v>2</v>
      </c>
      <c r="F133" s="53">
        <v>1</v>
      </c>
      <c r="G133" s="53">
        <v>4</v>
      </c>
      <c r="H133" s="34">
        <v>2</v>
      </c>
    </row>
    <row r="134" spans="1:8" x14ac:dyDescent="0.2">
      <c r="A134" s="42" t="str">
        <f>VLOOKUP("&lt;Zeilentitel_4&gt;",Uebersetzungen!$B$3:$E$85,Uebersetzungen!$B$2+1,FALSE)</f>
        <v>Region Engiadina Bassa/Val Müstair</v>
      </c>
      <c r="B134" s="47">
        <v>22</v>
      </c>
      <c r="C134" s="53">
        <v>0</v>
      </c>
      <c r="D134" s="53">
        <v>4</v>
      </c>
      <c r="E134" s="53">
        <v>6</v>
      </c>
      <c r="F134" s="53">
        <v>5</v>
      </c>
      <c r="G134" s="53">
        <v>3</v>
      </c>
      <c r="H134" s="34">
        <v>4</v>
      </c>
    </row>
    <row r="135" spans="1:8" x14ac:dyDescent="0.2">
      <c r="A135" s="42" t="str">
        <f>VLOOKUP("&lt;Zeilentitel_5&gt;",Uebersetzungen!$B$3:$E$85,Uebersetzungen!$B$2+1,FALSE)</f>
        <v>Region Imboden</v>
      </c>
      <c r="B135" s="47">
        <v>137</v>
      </c>
      <c r="C135" s="53">
        <v>1</v>
      </c>
      <c r="D135" s="53">
        <v>15</v>
      </c>
      <c r="E135" s="53">
        <v>51</v>
      </c>
      <c r="F135" s="53">
        <v>48</v>
      </c>
      <c r="G135" s="53">
        <v>16</v>
      </c>
      <c r="H135" s="34">
        <v>6</v>
      </c>
    </row>
    <row r="136" spans="1:8" x14ac:dyDescent="0.2">
      <c r="A136" s="42" t="str">
        <f>VLOOKUP("&lt;Zeilentitel_6&gt;",Uebersetzungen!$B$3:$E$85,Uebersetzungen!$B$2+1,FALSE)</f>
        <v>Region Landquart</v>
      </c>
      <c r="B136" s="47">
        <v>191</v>
      </c>
      <c r="C136" s="53">
        <v>0</v>
      </c>
      <c r="D136" s="53">
        <v>16</v>
      </c>
      <c r="E136" s="53">
        <v>63</v>
      </c>
      <c r="F136" s="53">
        <v>78</v>
      </c>
      <c r="G136" s="53">
        <v>25</v>
      </c>
      <c r="H136" s="34">
        <v>9</v>
      </c>
    </row>
    <row r="137" spans="1:8" x14ac:dyDescent="0.2">
      <c r="A137" s="42" t="str">
        <f>VLOOKUP("&lt;Zeilentitel_7&gt;",Uebersetzungen!$B$3:$E$85,Uebersetzungen!$B$2+1,FALSE)</f>
        <v>Region Maloja</v>
      </c>
      <c r="B137" s="47">
        <v>59</v>
      </c>
      <c r="C137" s="53">
        <v>5</v>
      </c>
      <c r="D137" s="53">
        <v>5</v>
      </c>
      <c r="E137" s="53">
        <v>13</v>
      </c>
      <c r="F137" s="53">
        <v>22</v>
      </c>
      <c r="G137" s="53">
        <v>11</v>
      </c>
      <c r="H137" s="34">
        <v>3</v>
      </c>
    </row>
    <row r="138" spans="1:8" x14ac:dyDescent="0.2">
      <c r="A138" s="42" t="str">
        <f>VLOOKUP("&lt;Zeilentitel_8&gt;",Uebersetzungen!$B$3:$E$85,Uebersetzungen!$B$2+1,FALSE)</f>
        <v>Region Moesa</v>
      </c>
      <c r="B138" s="47">
        <v>74</v>
      </c>
      <c r="C138" s="53">
        <v>2</v>
      </c>
      <c r="D138" s="53">
        <v>30</v>
      </c>
      <c r="E138" s="53">
        <v>20</v>
      </c>
      <c r="F138" s="53">
        <v>13</v>
      </c>
      <c r="G138" s="53">
        <v>8</v>
      </c>
      <c r="H138" s="34">
        <v>1</v>
      </c>
    </row>
    <row r="139" spans="1:8" x14ac:dyDescent="0.2">
      <c r="A139" s="42" t="str">
        <f>VLOOKUP("&lt;Zeilentitel_9&gt;",Uebersetzungen!$B$3:$E$85,Uebersetzungen!$B$2+1,FALSE)</f>
        <v>Region Plessur</v>
      </c>
      <c r="B139" s="47">
        <v>252</v>
      </c>
      <c r="C139" s="53">
        <v>2</v>
      </c>
      <c r="D139" s="53">
        <v>59</v>
      </c>
      <c r="E139" s="53">
        <v>82</v>
      </c>
      <c r="F139" s="53">
        <v>76</v>
      </c>
      <c r="G139" s="53">
        <v>17</v>
      </c>
      <c r="H139" s="34">
        <v>16</v>
      </c>
    </row>
    <row r="140" spans="1:8" x14ac:dyDescent="0.2">
      <c r="A140" s="42" t="str">
        <f>VLOOKUP("&lt;Zeilentitel_10&gt;",Uebersetzungen!$B$3:$E$85,Uebersetzungen!$B$2+1,FALSE)</f>
        <v>Region Prättigau/Davos</v>
      </c>
      <c r="B140" s="47">
        <v>146</v>
      </c>
      <c r="C140" s="53">
        <v>7</v>
      </c>
      <c r="D140" s="53">
        <v>28</v>
      </c>
      <c r="E140" s="53">
        <v>44</v>
      </c>
      <c r="F140" s="53">
        <v>36</v>
      </c>
      <c r="G140" s="53">
        <v>16</v>
      </c>
      <c r="H140" s="34">
        <v>15</v>
      </c>
    </row>
    <row r="141" spans="1:8" x14ac:dyDescent="0.2">
      <c r="A141" s="42" t="str">
        <f>VLOOKUP("&lt;Zeilentitel_11&gt;",Uebersetzungen!$B$3:$E$85,Uebersetzungen!$B$2+1,FALSE)</f>
        <v>Region Surselva</v>
      </c>
      <c r="B141" s="47">
        <v>187</v>
      </c>
      <c r="C141" s="53">
        <v>6</v>
      </c>
      <c r="D141" s="53">
        <v>28</v>
      </c>
      <c r="E141" s="53">
        <v>62</v>
      </c>
      <c r="F141" s="53">
        <v>47</v>
      </c>
      <c r="G141" s="53">
        <v>20</v>
      </c>
      <c r="H141" s="34">
        <v>24</v>
      </c>
    </row>
    <row r="142" spans="1:8" ht="13.5" thickBot="1" x14ac:dyDescent="0.25">
      <c r="A142" s="43" t="str">
        <f>VLOOKUP("&lt;Zeilentitel_12&gt;",Uebersetzungen!$B$3:$E$85,Uebersetzungen!$B$2+1,FALSE)</f>
        <v>Region Viamala</v>
      </c>
      <c r="B142" s="52">
        <v>170</v>
      </c>
      <c r="C142" s="58">
        <v>11</v>
      </c>
      <c r="D142" s="58">
        <v>19</v>
      </c>
      <c r="E142" s="58">
        <v>39</v>
      </c>
      <c r="F142" s="58">
        <v>59</v>
      </c>
      <c r="G142" s="58">
        <v>27</v>
      </c>
      <c r="H142" s="37">
        <v>15</v>
      </c>
    </row>
    <row r="143" spans="1:8" x14ac:dyDescent="0.2">
      <c r="A143" s="10"/>
      <c r="B143" s="9"/>
      <c r="C143" s="9"/>
      <c r="D143" s="9"/>
      <c r="E143" s="9"/>
      <c r="F143" s="9"/>
      <c r="G143" s="9"/>
      <c r="H143" s="9"/>
    </row>
    <row r="144" spans="1:8" x14ac:dyDescent="0.2">
      <c r="A144" s="4" t="str">
        <f>VLOOKUP("&lt;Quelle_1&gt;",Uebersetzungen!$B$3:$E$38,Uebersetzungen!$B$2+1,FALSE)</f>
        <v>Quelle: BFS (Bau- und Wohnbaustatistik)</v>
      </c>
    </row>
    <row r="145" spans="1:1" x14ac:dyDescent="0.2">
      <c r="A145" s="7" t="str">
        <f>VLOOKUP("&lt;Aktualisierung&gt;",Uebersetzungen!$B$3:$E$38,Uebersetzungen!$B$2+1,FALSE)</f>
        <v>Letztmals aktualisiert am: 17.07.2024</v>
      </c>
    </row>
  </sheetData>
  <sheetProtection sheet="1" objects="1" scenarios="1"/>
  <mergeCells count="2">
    <mergeCell ref="A10:H10"/>
    <mergeCell ref="B14:H14"/>
  </mergeCells>
  <pageMargins left="0.7" right="0.7" top="0.78740157499999996" bottom="0.78740157499999996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Option Button 1">
              <controlPr defaultSize="0" autoFill="0" autoLine="0" autoPict="0">
                <anchor moveWithCells="1">
                  <from>
                    <xdr:col>3</xdr:col>
                    <xdr:colOff>257175</xdr:colOff>
                    <xdr:row>1</xdr:row>
                    <xdr:rowOff>123825</xdr:rowOff>
                  </from>
                  <to>
                    <xdr:col>3</xdr:col>
                    <xdr:colOff>1247775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5" name="Option Button 2">
              <controlPr defaultSize="0" autoFill="0" autoLine="0" autoPict="0">
                <anchor moveWithCells="1">
                  <from>
                    <xdr:col>3</xdr:col>
                    <xdr:colOff>257175</xdr:colOff>
                    <xdr:row>2</xdr:row>
                    <xdr:rowOff>142875</xdr:rowOff>
                  </from>
                  <to>
                    <xdr:col>4</xdr:col>
                    <xdr:colOff>152400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6" name="Option Button 3">
              <controlPr defaultSize="0" autoFill="0" autoLine="0" autoPict="0">
                <anchor moveWithCells="1">
                  <from>
                    <xdr:col>3</xdr:col>
                    <xdr:colOff>257175</xdr:colOff>
                    <xdr:row>3</xdr:row>
                    <xdr:rowOff>152400</xdr:rowOff>
                  </from>
                  <to>
                    <xdr:col>3</xdr:col>
                    <xdr:colOff>1247775</xdr:colOff>
                    <xdr:row>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5"/>
  <sheetViews>
    <sheetView zoomScaleNormal="100" workbookViewId="0"/>
  </sheetViews>
  <sheetFormatPr baseColWidth="10" defaultRowHeight="12.75" x14ac:dyDescent="0.2"/>
  <cols>
    <col min="1" max="1" width="37.140625" style="7" customWidth="1"/>
    <col min="2" max="8" width="21.5703125" style="7" customWidth="1"/>
    <col min="9" max="16384" width="11.42578125" style="7"/>
  </cols>
  <sheetData>
    <row r="1" spans="1:8" s="1" customFormat="1" x14ac:dyDescent="0.2"/>
    <row r="2" spans="1:8" s="1" customFormat="1" x14ac:dyDescent="0.2">
      <c r="B2" s="8"/>
      <c r="C2" s="8"/>
      <c r="D2" s="8"/>
      <c r="E2" s="8"/>
      <c r="F2" s="8"/>
      <c r="G2" s="8"/>
      <c r="H2" s="8"/>
    </row>
    <row r="3" spans="1:8" s="1" customFormat="1" x14ac:dyDescent="0.2">
      <c r="B3" s="8"/>
      <c r="C3" s="8"/>
      <c r="D3" s="8"/>
      <c r="E3" s="8"/>
      <c r="F3" s="8"/>
      <c r="G3" s="8"/>
      <c r="H3" s="8"/>
    </row>
    <row r="4" spans="1:8" s="1" customFormat="1" x14ac:dyDescent="0.2">
      <c r="B4" s="8"/>
      <c r="C4" s="8"/>
      <c r="D4" s="8"/>
      <c r="E4" s="8"/>
      <c r="F4" s="8"/>
      <c r="G4" s="8"/>
      <c r="H4" s="8"/>
    </row>
    <row r="5" spans="1:8" s="2" customFormat="1" x14ac:dyDescent="0.2"/>
    <row r="6" spans="1:8" s="1" customFormat="1" ht="6" customHeight="1" x14ac:dyDescent="0.2">
      <c r="A6" s="2"/>
      <c r="B6" s="2"/>
      <c r="C6" s="2"/>
      <c r="D6" s="2"/>
      <c r="E6" s="2"/>
      <c r="F6" s="2"/>
      <c r="G6" s="2"/>
      <c r="H6" s="2"/>
    </row>
    <row r="7" spans="1:8" s="1" customFormat="1" ht="6" customHeight="1" x14ac:dyDescent="0.2">
      <c r="A7" s="2"/>
      <c r="B7" s="2"/>
      <c r="C7" s="2"/>
      <c r="D7" s="2"/>
      <c r="E7" s="2"/>
      <c r="F7" s="2"/>
      <c r="G7" s="2"/>
      <c r="H7" s="2"/>
    </row>
    <row r="8" spans="1:8" s="2" customFormat="1" ht="15.75" customHeight="1" x14ac:dyDescent="0.2">
      <c r="A8" s="39" t="str">
        <f>VLOOKUP("&lt;Fachbereich&gt;",Uebersetzungen!$B$3:$E$85,Uebersetzungen!$B$2+1,FALSE)</f>
        <v>Daten &amp; Statistik</v>
      </c>
      <c r="B8" s="3"/>
      <c r="C8" s="3"/>
      <c r="D8" s="3"/>
      <c r="E8" s="3"/>
      <c r="F8" s="3"/>
      <c r="G8" s="3"/>
      <c r="H8" s="3"/>
    </row>
    <row r="9" spans="1:8" s="2" customFormat="1" ht="15.75" customHeight="1" x14ac:dyDescent="0.2">
      <c r="B9" s="3"/>
      <c r="C9" s="3"/>
      <c r="D9" s="3"/>
      <c r="E9" s="3"/>
      <c r="F9" s="3"/>
      <c r="G9" s="3"/>
      <c r="H9" s="3"/>
    </row>
    <row r="10" spans="1:8" s="2" customFormat="1" ht="15.75" customHeight="1" x14ac:dyDescent="0.25">
      <c r="A10" s="62" t="str">
        <f>VLOOKUP("&lt;Titel&gt;",Uebersetzungen!$B$3:$E$33,Uebersetzungen!$B$2+1,FALSE)</f>
        <v>Neu erstellte Wohnungen nach Zimmerzahl</v>
      </c>
      <c r="B10" s="63"/>
      <c r="C10" s="63"/>
      <c r="D10" s="63"/>
      <c r="E10" s="63"/>
      <c r="F10" s="63"/>
      <c r="G10" s="63"/>
      <c r="H10" s="63"/>
    </row>
    <row r="11" spans="1:8" s="4" customFormat="1" x14ac:dyDescent="0.2">
      <c r="A11" s="24" t="str">
        <f>VLOOKUP("&lt;UTitel&gt;",Uebersetzungen!$B$3:$E$85,Uebersetzungen!$B$2+1,FALSE)</f>
        <v>(Gemeindestand 2023: 101 Gemeinden)</v>
      </c>
      <c r="B11" s="25"/>
      <c r="C11" s="25"/>
      <c r="D11" s="25"/>
      <c r="E11" s="25"/>
      <c r="F11" s="25"/>
      <c r="G11" s="25"/>
      <c r="H11" s="26"/>
    </row>
    <row r="12" spans="1:8" s="4" customFormat="1" x14ac:dyDescent="0.2">
      <c r="A12" s="24"/>
      <c r="B12" s="25"/>
      <c r="C12" s="25"/>
      <c r="D12" s="25"/>
      <c r="E12" s="25"/>
      <c r="F12" s="25"/>
      <c r="G12" s="25"/>
      <c r="H12" s="26"/>
    </row>
    <row r="13" spans="1:8" s="4" customFormat="1" ht="13.5" thickBot="1" x14ac:dyDescent="0.25">
      <c r="A13" s="24"/>
      <c r="B13" s="25"/>
      <c r="C13" s="25"/>
      <c r="D13" s="25"/>
      <c r="E13" s="25"/>
      <c r="F13" s="25"/>
      <c r="G13" s="25"/>
      <c r="H13" s="26"/>
    </row>
    <row r="14" spans="1:8" s="4" customFormat="1" ht="18.75" thickBot="1" x14ac:dyDescent="0.25">
      <c r="A14" s="24"/>
      <c r="B14" s="64">
        <v>2016</v>
      </c>
      <c r="C14" s="65"/>
      <c r="D14" s="65"/>
      <c r="E14" s="65"/>
      <c r="F14" s="65"/>
      <c r="G14" s="65"/>
      <c r="H14" s="66"/>
    </row>
    <row r="15" spans="1:8" s="28" customFormat="1" ht="42" customHeight="1" x14ac:dyDescent="0.2">
      <c r="A15" s="46"/>
      <c r="B15" s="59" t="str">
        <f>VLOOKUP("&lt;SpaltenTitel_1&gt;",Uebersetzungen!$B$3:$E$31,Uebersetzungen!$B$2+1,FALSE)</f>
        <v>Wohnungen - Total</v>
      </c>
      <c r="C15" s="60" t="str">
        <f>VLOOKUP("&lt;SpaltenTitel_2&gt;",Uebersetzungen!$B$3:$E$31,Uebersetzungen!$B$2+1,FALSE)</f>
        <v>1-Zimmer-Wohnung</v>
      </c>
      <c r="D15" s="60" t="str">
        <f>VLOOKUP("&lt;SpaltenTitel_3&gt;",Uebersetzungen!$B$3:$E$31,Uebersetzungen!$B$2+1,FALSE)</f>
        <v>2-Zimmer-Wohnung</v>
      </c>
      <c r="E15" s="60" t="str">
        <f>VLOOKUP("&lt;SpaltenTitel_4&gt;",Uebersetzungen!$B$3:$E$31,Uebersetzungen!$B$2+1,FALSE)</f>
        <v>3-Zimmer-Wohnung</v>
      </c>
      <c r="F15" s="60" t="str">
        <f>VLOOKUP("&lt;SpaltenTitel_5&gt;",Uebersetzungen!$B$3:$E$31,Uebersetzungen!$B$2+1,FALSE)</f>
        <v>4-Zimmer-Wohnung</v>
      </c>
      <c r="G15" s="60" t="str">
        <f>VLOOKUP("&lt;SpaltenTitel_6&gt;",Uebersetzungen!$B$3:$E$31,Uebersetzungen!$B$2+1,FALSE)</f>
        <v>5-Zimmer-Wohnung</v>
      </c>
      <c r="H15" s="61" t="str">
        <f>VLOOKUP("&lt;SpaltenTitel_7&gt;",Uebersetzungen!$B$3:$E$31,Uebersetzungen!$B$2+1,FALSE)</f>
        <v>6-Zimmer-Wohnung oder grösser</v>
      </c>
    </row>
    <row r="16" spans="1:8" x14ac:dyDescent="0.2">
      <c r="A16" s="44"/>
      <c r="B16" s="47"/>
      <c r="C16" s="53"/>
      <c r="D16" s="53"/>
      <c r="E16" s="53"/>
      <c r="F16" s="53"/>
      <c r="G16" s="53"/>
      <c r="H16" s="31"/>
    </row>
    <row r="17" spans="1:8" x14ac:dyDescent="0.2">
      <c r="A17" s="45" t="str">
        <f>VLOOKUP("&lt;Zeilentitel_1&gt;",Uebersetzungen!$B$3:$E$85,Uebersetzungen!$B$2+1,FALSE)</f>
        <v>GRAUBÜNDEN</v>
      </c>
      <c r="B17" s="48">
        <v>1343</v>
      </c>
      <c r="C17" s="54">
        <v>46</v>
      </c>
      <c r="D17" s="54">
        <v>220</v>
      </c>
      <c r="E17" s="54">
        <v>382</v>
      </c>
      <c r="F17" s="54">
        <v>395</v>
      </c>
      <c r="G17" s="54">
        <v>202</v>
      </c>
      <c r="H17" s="32">
        <v>98</v>
      </c>
    </row>
    <row r="18" spans="1:8" x14ac:dyDescent="0.2">
      <c r="A18" s="5" t="str">
        <f>VLOOKUP("&lt;Zeilentitel_2&gt;",Uebersetzungen!$B$3:$E$85,Uebersetzungen!$B$2+1,FALSE)</f>
        <v>Region Albula</v>
      </c>
      <c r="B18" s="49">
        <v>60</v>
      </c>
      <c r="C18" s="55">
        <v>3</v>
      </c>
      <c r="D18" s="55">
        <v>14</v>
      </c>
      <c r="E18" s="55">
        <v>5</v>
      </c>
      <c r="F18" s="55">
        <v>24</v>
      </c>
      <c r="G18" s="55">
        <v>9</v>
      </c>
      <c r="H18" s="33">
        <v>5</v>
      </c>
    </row>
    <row r="19" spans="1:8" x14ac:dyDescent="0.2">
      <c r="A19" s="6" t="s">
        <v>0</v>
      </c>
      <c r="B19" s="47">
        <v>29</v>
      </c>
      <c r="C19" s="53">
        <v>3</v>
      </c>
      <c r="D19" s="53">
        <v>6</v>
      </c>
      <c r="E19" s="53">
        <v>0</v>
      </c>
      <c r="F19" s="53">
        <v>15</v>
      </c>
      <c r="G19" s="53">
        <v>3</v>
      </c>
      <c r="H19" s="34">
        <v>2</v>
      </c>
    </row>
    <row r="20" spans="1:8" x14ac:dyDescent="0.2">
      <c r="A20" s="6" t="s">
        <v>1</v>
      </c>
      <c r="B20" s="47">
        <v>18</v>
      </c>
      <c r="C20" s="53">
        <v>0</v>
      </c>
      <c r="D20" s="53">
        <v>4</v>
      </c>
      <c r="E20" s="53">
        <v>3</v>
      </c>
      <c r="F20" s="53">
        <v>7</v>
      </c>
      <c r="G20" s="53">
        <v>2</v>
      </c>
      <c r="H20" s="34">
        <v>2</v>
      </c>
    </row>
    <row r="21" spans="1:8" x14ac:dyDescent="0.2">
      <c r="A21" s="6" t="s">
        <v>94</v>
      </c>
      <c r="B21" s="47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34">
        <v>0</v>
      </c>
    </row>
    <row r="22" spans="1:8" x14ac:dyDescent="0.2">
      <c r="A22" s="6" t="s">
        <v>2</v>
      </c>
      <c r="B22" s="47">
        <v>2</v>
      </c>
      <c r="C22" s="53">
        <v>0</v>
      </c>
      <c r="D22" s="53">
        <v>0</v>
      </c>
      <c r="E22" s="53">
        <v>0</v>
      </c>
      <c r="F22" s="53">
        <v>1</v>
      </c>
      <c r="G22" s="53">
        <v>1</v>
      </c>
      <c r="H22" s="34">
        <v>0</v>
      </c>
    </row>
    <row r="23" spans="1:8" x14ac:dyDescent="0.2">
      <c r="A23" s="6" t="s">
        <v>88</v>
      </c>
      <c r="B23" s="47">
        <v>6</v>
      </c>
      <c r="C23" s="53">
        <v>0</v>
      </c>
      <c r="D23" s="53">
        <v>0</v>
      </c>
      <c r="E23" s="53">
        <v>1</v>
      </c>
      <c r="F23" s="53">
        <v>1</v>
      </c>
      <c r="G23" s="53">
        <v>3</v>
      </c>
      <c r="H23" s="34">
        <v>1</v>
      </c>
    </row>
    <row r="24" spans="1:8" x14ac:dyDescent="0.2">
      <c r="A24" s="6" t="s">
        <v>91</v>
      </c>
      <c r="B24" s="47">
        <v>5</v>
      </c>
      <c r="C24" s="53">
        <v>0</v>
      </c>
      <c r="D24" s="53">
        <v>4</v>
      </c>
      <c r="E24" s="53">
        <v>1</v>
      </c>
      <c r="F24" s="53">
        <v>0</v>
      </c>
      <c r="G24" s="53">
        <v>0</v>
      </c>
      <c r="H24" s="34">
        <v>0</v>
      </c>
    </row>
    <row r="25" spans="1:8" x14ac:dyDescent="0.2">
      <c r="A25" s="5" t="str">
        <f>VLOOKUP("&lt;Zeilentitel_3&gt;",Uebersetzungen!$B$3:$E$85,Uebersetzungen!$B$2+1,FALSE)</f>
        <v>Region Bernina</v>
      </c>
      <c r="B25" s="49">
        <v>11</v>
      </c>
      <c r="C25" s="55">
        <v>0</v>
      </c>
      <c r="D25" s="55">
        <v>1</v>
      </c>
      <c r="E25" s="55">
        <v>0</v>
      </c>
      <c r="F25" s="55">
        <v>4</v>
      </c>
      <c r="G25" s="55">
        <v>3</v>
      </c>
      <c r="H25" s="33">
        <v>3</v>
      </c>
    </row>
    <row r="26" spans="1:8" x14ac:dyDescent="0.2">
      <c r="A26" s="6" t="s">
        <v>3</v>
      </c>
      <c r="B26" s="47">
        <v>3</v>
      </c>
      <c r="C26" s="53">
        <v>0</v>
      </c>
      <c r="D26" s="53">
        <v>0</v>
      </c>
      <c r="E26" s="53">
        <v>0</v>
      </c>
      <c r="F26" s="53">
        <v>1</v>
      </c>
      <c r="G26" s="53">
        <v>2</v>
      </c>
      <c r="H26" s="34">
        <v>0</v>
      </c>
    </row>
    <row r="27" spans="1:8" x14ac:dyDescent="0.2">
      <c r="A27" s="6" t="s">
        <v>4</v>
      </c>
      <c r="B27" s="47">
        <v>8</v>
      </c>
      <c r="C27" s="53">
        <v>0</v>
      </c>
      <c r="D27" s="53">
        <v>1</v>
      </c>
      <c r="E27" s="53">
        <v>0</v>
      </c>
      <c r="F27" s="53">
        <v>3</v>
      </c>
      <c r="G27" s="53">
        <v>1</v>
      </c>
      <c r="H27" s="34">
        <v>3</v>
      </c>
    </row>
    <row r="28" spans="1:8" x14ac:dyDescent="0.2">
      <c r="A28" s="5" t="str">
        <f>VLOOKUP("&lt;Zeilentitel_4&gt;",Uebersetzungen!$B$3:$E$85,Uebersetzungen!$B$2+1,FALSE)</f>
        <v>Region Engiadina Bassa/Val Müstair</v>
      </c>
      <c r="B28" s="49">
        <v>23</v>
      </c>
      <c r="C28" s="55">
        <v>1</v>
      </c>
      <c r="D28" s="55">
        <v>3</v>
      </c>
      <c r="E28" s="55">
        <v>11</v>
      </c>
      <c r="F28" s="55">
        <v>5</v>
      </c>
      <c r="G28" s="55">
        <v>0</v>
      </c>
      <c r="H28" s="33">
        <v>3</v>
      </c>
    </row>
    <row r="29" spans="1:8" x14ac:dyDescent="0.2">
      <c r="A29" s="6" t="s">
        <v>37</v>
      </c>
      <c r="B29" s="47">
        <v>4</v>
      </c>
      <c r="C29" s="53">
        <v>0</v>
      </c>
      <c r="D29" s="53">
        <v>0</v>
      </c>
      <c r="E29" s="53">
        <v>1</v>
      </c>
      <c r="F29" s="53">
        <v>2</v>
      </c>
      <c r="G29" s="53">
        <v>0</v>
      </c>
      <c r="H29" s="34">
        <v>1</v>
      </c>
    </row>
    <row r="30" spans="1:8" x14ac:dyDescent="0.2">
      <c r="A30" s="6" t="s">
        <v>38</v>
      </c>
      <c r="B30" s="47">
        <v>1</v>
      </c>
      <c r="C30" s="53">
        <v>0</v>
      </c>
      <c r="D30" s="53">
        <v>0</v>
      </c>
      <c r="E30" s="53">
        <v>0</v>
      </c>
      <c r="F30" s="53">
        <v>1</v>
      </c>
      <c r="G30" s="53">
        <v>0</v>
      </c>
      <c r="H30" s="34">
        <v>0</v>
      </c>
    </row>
    <row r="31" spans="1:8" x14ac:dyDescent="0.2">
      <c r="A31" s="6" t="s">
        <v>39</v>
      </c>
      <c r="B31" s="47">
        <v>15</v>
      </c>
      <c r="C31" s="53">
        <v>0</v>
      </c>
      <c r="D31" s="53">
        <v>3</v>
      </c>
      <c r="E31" s="53">
        <v>9</v>
      </c>
      <c r="F31" s="53">
        <v>2</v>
      </c>
      <c r="G31" s="53">
        <v>0</v>
      </c>
      <c r="H31" s="34">
        <v>1</v>
      </c>
    </row>
    <row r="32" spans="1:8" x14ac:dyDescent="0.2">
      <c r="A32" s="6" t="s">
        <v>40</v>
      </c>
      <c r="B32" s="47">
        <v>1</v>
      </c>
      <c r="C32" s="53">
        <v>1</v>
      </c>
      <c r="D32" s="53">
        <v>0</v>
      </c>
      <c r="E32" s="53">
        <v>0</v>
      </c>
      <c r="F32" s="53">
        <v>0</v>
      </c>
      <c r="G32" s="53">
        <v>0</v>
      </c>
      <c r="H32" s="34">
        <v>0</v>
      </c>
    </row>
    <row r="33" spans="1:8" x14ac:dyDescent="0.2">
      <c r="A33" s="6" t="s">
        <v>59</v>
      </c>
      <c r="B33" s="47">
        <v>2</v>
      </c>
      <c r="C33" s="53">
        <v>0</v>
      </c>
      <c r="D33" s="53">
        <v>0</v>
      </c>
      <c r="E33" s="53">
        <v>1</v>
      </c>
      <c r="F33" s="53">
        <v>0</v>
      </c>
      <c r="G33" s="53">
        <v>0</v>
      </c>
      <c r="H33" s="34">
        <v>1</v>
      </c>
    </row>
    <row r="34" spans="1:8" x14ac:dyDescent="0.2">
      <c r="A34" s="5" t="str">
        <f>VLOOKUP("&lt;Zeilentitel_5&gt;",Uebersetzungen!$B$3:$E$85,Uebersetzungen!$B$2+1,FALSE)</f>
        <v>Region Imboden</v>
      </c>
      <c r="B34" s="49">
        <v>216</v>
      </c>
      <c r="C34" s="55">
        <v>1</v>
      </c>
      <c r="D34" s="55">
        <v>17</v>
      </c>
      <c r="E34" s="55">
        <v>62</v>
      </c>
      <c r="F34" s="55">
        <v>69</v>
      </c>
      <c r="G34" s="55">
        <v>48</v>
      </c>
      <c r="H34" s="33">
        <v>19</v>
      </c>
    </row>
    <row r="35" spans="1:8" x14ac:dyDescent="0.2">
      <c r="A35" s="6" t="s">
        <v>30</v>
      </c>
      <c r="B35" s="47">
        <v>54</v>
      </c>
      <c r="C35" s="53">
        <v>1</v>
      </c>
      <c r="D35" s="53">
        <v>2</v>
      </c>
      <c r="E35" s="53">
        <v>6</v>
      </c>
      <c r="F35" s="53">
        <v>10</v>
      </c>
      <c r="G35" s="53">
        <v>32</v>
      </c>
      <c r="H35" s="34">
        <v>3</v>
      </c>
    </row>
    <row r="36" spans="1:8" x14ac:dyDescent="0.2">
      <c r="A36" s="6" t="s">
        <v>31</v>
      </c>
      <c r="B36" s="47">
        <v>41</v>
      </c>
      <c r="C36" s="53">
        <v>0</v>
      </c>
      <c r="D36" s="53">
        <v>5</v>
      </c>
      <c r="E36" s="53">
        <v>16</v>
      </c>
      <c r="F36" s="53">
        <v>18</v>
      </c>
      <c r="G36" s="53">
        <v>2</v>
      </c>
      <c r="H36" s="34">
        <v>0</v>
      </c>
    </row>
    <row r="37" spans="1:8" x14ac:dyDescent="0.2">
      <c r="A37" s="6" t="s">
        <v>32</v>
      </c>
      <c r="B37" s="47">
        <v>9</v>
      </c>
      <c r="C37" s="53">
        <v>0</v>
      </c>
      <c r="D37" s="53">
        <v>0</v>
      </c>
      <c r="E37" s="53">
        <v>0</v>
      </c>
      <c r="F37" s="53">
        <v>5</v>
      </c>
      <c r="G37" s="53">
        <v>3</v>
      </c>
      <c r="H37" s="34">
        <v>1</v>
      </c>
    </row>
    <row r="38" spans="1:8" x14ac:dyDescent="0.2">
      <c r="A38" s="6" t="s">
        <v>33</v>
      </c>
      <c r="B38" s="47">
        <v>31</v>
      </c>
      <c r="C38" s="53">
        <v>0</v>
      </c>
      <c r="D38" s="53">
        <v>0</v>
      </c>
      <c r="E38" s="53">
        <v>6</v>
      </c>
      <c r="F38" s="53">
        <v>11</v>
      </c>
      <c r="G38" s="53">
        <v>4</v>
      </c>
      <c r="H38" s="34">
        <v>10</v>
      </c>
    </row>
    <row r="39" spans="1:8" x14ac:dyDescent="0.2">
      <c r="A39" s="6" t="s">
        <v>34</v>
      </c>
      <c r="B39" s="47">
        <v>67</v>
      </c>
      <c r="C39" s="53">
        <v>0</v>
      </c>
      <c r="D39" s="53">
        <v>9</v>
      </c>
      <c r="E39" s="53">
        <v>32</v>
      </c>
      <c r="F39" s="53">
        <v>18</v>
      </c>
      <c r="G39" s="53">
        <v>5</v>
      </c>
      <c r="H39" s="34">
        <v>3</v>
      </c>
    </row>
    <row r="40" spans="1:8" x14ac:dyDescent="0.2">
      <c r="A40" s="6" t="s">
        <v>35</v>
      </c>
      <c r="B40" s="47">
        <v>7</v>
      </c>
      <c r="C40" s="53">
        <v>0</v>
      </c>
      <c r="D40" s="53">
        <v>1</v>
      </c>
      <c r="E40" s="53">
        <v>2</v>
      </c>
      <c r="F40" s="53">
        <v>4</v>
      </c>
      <c r="G40" s="53">
        <v>0</v>
      </c>
      <c r="H40" s="34">
        <v>0</v>
      </c>
    </row>
    <row r="41" spans="1:8" x14ac:dyDescent="0.2">
      <c r="A41" s="6" t="s">
        <v>36</v>
      </c>
      <c r="B41" s="47">
        <v>7</v>
      </c>
      <c r="C41" s="53">
        <v>0</v>
      </c>
      <c r="D41" s="53">
        <v>0</v>
      </c>
      <c r="E41" s="53">
        <v>0</v>
      </c>
      <c r="F41" s="53">
        <v>3</v>
      </c>
      <c r="G41" s="53">
        <v>2</v>
      </c>
      <c r="H41" s="34">
        <v>2</v>
      </c>
    </row>
    <row r="42" spans="1:8" x14ac:dyDescent="0.2">
      <c r="A42" s="5" t="str">
        <f>VLOOKUP("&lt;Zeilentitel_6&gt;",Uebersetzungen!$B$3:$E$85,Uebersetzungen!$B$2+1,FALSE)</f>
        <v>Region Landquart</v>
      </c>
      <c r="B42" s="49">
        <v>195</v>
      </c>
      <c r="C42" s="55">
        <v>8</v>
      </c>
      <c r="D42" s="55">
        <v>41</v>
      </c>
      <c r="E42" s="55">
        <v>35</v>
      </c>
      <c r="F42" s="55">
        <v>62</v>
      </c>
      <c r="G42" s="55">
        <v>34</v>
      </c>
      <c r="H42" s="33">
        <v>15</v>
      </c>
    </row>
    <row r="43" spans="1:8" x14ac:dyDescent="0.2">
      <c r="A43" s="6" t="s">
        <v>70</v>
      </c>
      <c r="B43" s="47">
        <v>32</v>
      </c>
      <c r="C43" s="53">
        <v>0</v>
      </c>
      <c r="D43" s="53">
        <v>5</v>
      </c>
      <c r="E43" s="53">
        <v>5</v>
      </c>
      <c r="F43" s="53">
        <v>12</v>
      </c>
      <c r="G43" s="53">
        <v>7</v>
      </c>
      <c r="H43" s="34">
        <v>3</v>
      </c>
    </row>
    <row r="44" spans="1:8" x14ac:dyDescent="0.2">
      <c r="A44" s="6" t="s">
        <v>71</v>
      </c>
      <c r="B44" s="47">
        <v>5</v>
      </c>
      <c r="C44" s="53">
        <v>0</v>
      </c>
      <c r="D44" s="53">
        <v>0</v>
      </c>
      <c r="E44" s="53">
        <v>0</v>
      </c>
      <c r="F44" s="53">
        <v>4</v>
      </c>
      <c r="G44" s="53">
        <v>1</v>
      </c>
      <c r="H44" s="34">
        <v>0</v>
      </c>
    </row>
    <row r="45" spans="1:8" x14ac:dyDescent="0.2">
      <c r="A45" s="6" t="s">
        <v>72</v>
      </c>
      <c r="B45" s="47">
        <v>51</v>
      </c>
      <c r="C45" s="53">
        <v>0</v>
      </c>
      <c r="D45" s="53">
        <v>6</v>
      </c>
      <c r="E45" s="53">
        <v>8</v>
      </c>
      <c r="F45" s="53">
        <v>15</v>
      </c>
      <c r="G45" s="53">
        <v>19</v>
      </c>
      <c r="H45" s="34">
        <v>3</v>
      </c>
    </row>
    <row r="46" spans="1:8" x14ac:dyDescent="0.2">
      <c r="A46" s="6" t="s">
        <v>73</v>
      </c>
      <c r="B46" s="47">
        <v>8</v>
      </c>
      <c r="C46" s="53">
        <v>3</v>
      </c>
      <c r="D46" s="53">
        <v>4</v>
      </c>
      <c r="E46" s="53">
        <v>0</v>
      </c>
      <c r="F46" s="53">
        <v>0</v>
      </c>
      <c r="G46" s="53">
        <v>0</v>
      </c>
      <c r="H46" s="34">
        <v>1</v>
      </c>
    </row>
    <row r="47" spans="1:8" x14ac:dyDescent="0.2">
      <c r="A47" s="6" t="s">
        <v>74</v>
      </c>
      <c r="B47" s="47">
        <v>1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34">
        <v>1</v>
      </c>
    </row>
    <row r="48" spans="1:8" x14ac:dyDescent="0.2">
      <c r="A48" s="6" t="s">
        <v>75</v>
      </c>
      <c r="B48" s="47">
        <v>18</v>
      </c>
      <c r="C48" s="53">
        <v>0</v>
      </c>
      <c r="D48" s="53">
        <v>2</v>
      </c>
      <c r="E48" s="53">
        <v>5</v>
      </c>
      <c r="F48" s="53">
        <v>6</v>
      </c>
      <c r="G48" s="53">
        <v>3</v>
      </c>
      <c r="H48" s="34">
        <v>2</v>
      </c>
    </row>
    <row r="49" spans="1:8" x14ac:dyDescent="0.2">
      <c r="A49" s="6" t="s">
        <v>76</v>
      </c>
      <c r="B49" s="47">
        <v>20</v>
      </c>
      <c r="C49" s="53">
        <v>0</v>
      </c>
      <c r="D49" s="53">
        <v>4</v>
      </c>
      <c r="E49" s="53">
        <v>6</v>
      </c>
      <c r="F49" s="53">
        <v>4</v>
      </c>
      <c r="G49" s="53">
        <v>4</v>
      </c>
      <c r="H49" s="34">
        <v>2</v>
      </c>
    </row>
    <row r="50" spans="1:8" x14ac:dyDescent="0.2">
      <c r="A50" s="6" t="s">
        <v>77</v>
      </c>
      <c r="B50" s="47">
        <v>195</v>
      </c>
      <c r="C50" s="53">
        <v>8</v>
      </c>
      <c r="D50" s="53">
        <v>41</v>
      </c>
      <c r="E50" s="53">
        <v>35</v>
      </c>
      <c r="F50" s="53">
        <v>62</v>
      </c>
      <c r="G50" s="53">
        <v>34</v>
      </c>
      <c r="H50" s="34">
        <v>15</v>
      </c>
    </row>
    <row r="51" spans="1:8" x14ac:dyDescent="0.2">
      <c r="A51" s="5" t="str">
        <f>VLOOKUP("&lt;Zeilentitel_7&gt;",Uebersetzungen!$B$3:$E$85,Uebersetzungen!$B$2+1,FALSE)</f>
        <v>Region Maloja</v>
      </c>
      <c r="B51" s="49">
        <v>94</v>
      </c>
      <c r="C51" s="55">
        <v>17</v>
      </c>
      <c r="D51" s="55">
        <v>11</v>
      </c>
      <c r="E51" s="55">
        <v>26</v>
      </c>
      <c r="F51" s="55">
        <v>27</v>
      </c>
      <c r="G51" s="55">
        <v>7</v>
      </c>
      <c r="H51" s="33">
        <v>6</v>
      </c>
    </row>
    <row r="52" spans="1:8" x14ac:dyDescent="0.2">
      <c r="A52" s="6" t="s">
        <v>41</v>
      </c>
      <c r="B52" s="47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34">
        <v>0</v>
      </c>
    </row>
    <row r="53" spans="1:8" x14ac:dyDescent="0.2">
      <c r="A53" s="6" t="s">
        <v>42</v>
      </c>
      <c r="B53" s="47">
        <v>8</v>
      </c>
      <c r="C53" s="53">
        <v>0</v>
      </c>
      <c r="D53" s="53">
        <v>0</v>
      </c>
      <c r="E53" s="53">
        <v>4</v>
      </c>
      <c r="F53" s="53">
        <v>3</v>
      </c>
      <c r="G53" s="53">
        <v>1</v>
      </c>
      <c r="H53" s="34">
        <v>0</v>
      </c>
    </row>
    <row r="54" spans="1:8" x14ac:dyDescent="0.2">
      <c r="A54" s="6" t="s">
        <v>43</v>
      </c>
      <c r="B54" s="47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34">
        <v>0</v>
      </c>
    </row>
    <row r="55" spans="1:8" x14ac:dyDescent="0.2">
      <c r="A55" s="6" t="s">
        <v>44</v>
      </c>
      <c r="B55" s="47">
        <v>13</v>
      </c>
      <c r="C55" s="53">
        <v>1</v>
      </c>
      <c r="D55" s="53">
        <v>4</v>
      </c>
      <c r="E55" s="53">
        <v>5</v>
      </c>
      <c r="F55" s="53">
        <v>3</v>
      </c>
      <c r="G55" s="53">
        <v>0</v>
      </c>
      <c r="H55" s="34">
        <v>0</v>
      </c>
    </row>
    <row r="56" spans="1:8" x14ac:dyDescent="0.2">
      <c r="A56" s="6" t="s">
        <v>93</v>
      </c>
      <c r="B56" s="47">
        <v>1</v>
      </c>
      <c r="C56" s="53">
        <v>0</v>
      </c>
      <c r="D56" s="53">
        <v>0</v>
      </c>
      <c r="E56" s="53">
        <v>0</v>
      </c>
      <c r="F56" s="53">
        <v>0</v>
      </c>
      <c r="G56" s="53">
        <v>1</v>
      </c>
      <c r="H56" s="34">
        <v>0</v>
      </c>
    </row>
    <row r="57" spans="1:8" x14ac:dyDescent="0.2">
      <c r="A57" s="6" t="s">
        <v>45</v>
      </c>
      <c r="B57" s="47">
        <v>8</v>
      </c>
      <c r="C57" s="53">
        <v>0</v>
      </c>
      <c r="D57" s="53">
        <v>1</v>
      </c>
      <c r="E57" s="53">
        <v>0</v>
      </c>
      <c r="F57" s="53">
        <v>6</v>
      </c>
      <c r="G57" s="53">
        <v>0</v>
      </c>
      <c r="H57" s="34">
        <v>1</v>
      </c>
    </row>
    <row r="58" spans="1:8" x14ac:dyDescent="0.2">
      <c r="A58" s="6" t="s">
        <v>95</v>
      </c>
      <c r="B58" s="47">
        <v>39</v>
      </c>
      <c r="C58" s="53">
        <v>16</v>
      </c>
      <c r="D58" s="53">
        <v>3</v>
      </c>
      <c r="E58" s="53">
        <v>8</v>
      </c>
      <c r="F58" s="53">
        <v>7</v>
      </c>
      <c r="G58" s="53">
        <v>2</v>
      </c>
      <c r="H58" s="34">
        <v>3</v>
      </c>
    </row>
    <row r="59" spans="1:8" x14ac:dyDescent="0.2">
      <c r="A59" s="6" t="s">
        <v>46</v>
      </c>
      <c r="B59" s="47">
        <v>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34">
        <v>0</v>
      </c>
    </row>
    <row r="60" spans="1:8" x14ac:dyDescent="0.2">
      <c r="A60" s="6" t="s">
        <v>96</v>
      </c>
      <c r="B60" s="47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34">
        <v>0</v>
      </c>
    </row>
    <row r="61" spans="1:8" x14ac:dyDescent="0.2">
      <c r="A61" s="6" t="s">
        <v>47</v>
      </c>
      <c r="B61" s="47">
        <v>17</v>
      </c>
      <c r="C61" s="53">
        <v>0</v>
      </c>
      <c r="D61" s="53">
        <v>1</v>
      </c>
      <c r="E61" s="53">
        <v>5</v>
      </c>
      <c r="F61" s="53">
        <v>7</v>
      </c>
      <c r="G61" s="53">
        <v>3</v>
      </c>
      <c r="H61" s="34">
        <v>1</v>
      </c>
    </row>
    <row r="62" spans="1:8" x14ac:dyDescent="0.2">
      <c r="A62" s="6" t="s">
        <v>48</v>
      </c>
      <c r="B62" s="47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34">
        <v>0</v>
      </c>
    </row>
    <row r="63" spans="1:8" x14ac:dyDescent="0.2">
      <c r="A63" s="6" t="s">
        <v>97</v>
      </c>
      <c r="B63" s="47">
        <v>8</v>
      </c>
      <c r="C63" s="53">
        <v>0</v>
      </c>
      <c r="D63" s="53">
        <v>2</v>
      </c>
      <c r="E63" s="53">
        <v>4</v>
      </c>
      <c r="F63" s="53">
        <v>1</v>
      </c>
      <c r="G63" s="53">
        <v>0</v>
      </c>
      <c r="H63" s="34">
        <v>1</v>
      </c>
    </row>
    <row r="64" spans="1:8" x14ac:dyDescent="0.2">
      <c r="A64" s="5" t="str">
        <f>VLOOKUP("&lt;Zeilentitel_8&gt;",Uebersetzungen!$B$3:$E$85,Uebersetzungen!$B$2+1,FALSE)</f>
        <v>Region Moesa</v>
      </c>
      <c r="B64" s="49">
        <v>34</v>
      </c>
      <c r="C64" s="55">
        <v>0</v>
      </c>
      <c r="D64" s="55">
        <v>7</v>
      </c>
      <c r="E64" s="55">
        <v>8</v>
      </c>
      <c r="F64" s="55">
        <v>10</v>
      </c>
      <c r="G64" s="55">
        <v>6</v>
      </c>
      <c r="H64" s="33">
        <v>3</v>
      </c>
    </row>
    <row r="65" spans="1:8" x14ac:dyDescent="0.2">
      <c r="A65" s="6" t="s">
        <v>49</v>
      </c>
      <c r="B65" s="47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34">
        <v>0</v>
      </c>
    </row>
    <row r="66" spans="1:8" x14ac:dyDescent="0.2">
      <c r="A66" s="6" t="s">
        <v>50</v>
      </c>
      <c r="B66" s="47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34">
        <v>0</v>
      </c>
    </row>
    <row r="67" spans="1:8" x14ac:dyDescent="0.2">
      <c r="A67" s="6" t="s">
        <v>51</v>
      </c>
      <c r="B67" s="47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34">
        <v>0</v>
      </c>
    </row>
    <row r="68" spans="1:8" x14ac:dyDescent="0.2">
      <c r="A68" s="6" t="s">
        <v>52</v>
      </c>
      <c r="B68" s="47">
        <v>2</v>
      </c>
      <c r="C68" s="53">
        <v>0</v>
      </c>
      <c r="D68" s="53">
        <v>1</v>
      </c>
      <c r="E68" s="53">
        <v>1</v>
      </c>
      <c r="F68" s="53">
        <v>0</v>
      </c>
      <c r="G68" s="53">
        <v>0</v>
      </c>
      <c r="H68" s="34">
        <v>0</v>
      </c>
    </row>
    <row r="69" spans="1:8" x14ac:dyDescent="0.2">
      <c r="A69" s="6" t="s">
        <v>53</v>
      </c>
      <c r="B69" s="47">
        <v>2</v>
      </c>
      <c r="C69" s="53">
        <v>0</v>
      </c>
      <c r="D69" s="53">
        <v>0</v>
      </c>
      <c r="E69" s="53">
        <v>0</v>
      </c>
      <c r="F69" s="53">
        <v>1</v>
      </c>
      <c r="G69" s="53">
        <v>1</v>
      </c>
      <c r="H69" s="34">
        <v>0</v>
      </c>
    </row>
    <row r="70" spans="1:8" x14ac:dyDescent="0.2">
      <c r="A70" s="6" t="s">
        <v>54</v>
      </c>
      <c r="B70" s="47">
        <v>3</v>
      </c>
      <c r="C70" s="53">
        <v>0</v>
      </c>
      <c r="D70" s="53">
        <v>1</v>
      </c>
      <c r="E70" s="53">
        <v>0</v>
      </c>
      <c r="F70" s="53">
        <v>0</v>
      </c>
      <c r="G70" s="53">
        <v>2</v>
      </c>
      <c r="H70" s="34">
        <v>0</v>
      </c>
    </row>
    <row r="71" spans="1:8" x14ac:dyDescent="0.2">
      <c r="A71" s="6" t="s">
        <v>55</v>
      </c>
      <c r="B71" s="47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34">
        <v>0</v>
      </c>
    </row>
    <row r="72" spans="1:8" x14ac:dyDescent="0.2">
      <c r="A72" s="6" t="s">
        <v>56</v>
      </c>
      <c r="B72" s="47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34">
        <v>0</v>
      </c>
    </row>
    <row r="73" spans="1:8" x14ac:dyDescent="0.2">
      <c r="A73" s="6" t="s">
        <v>57</v>
      </c>
      <c r="B73" s="47">
        <v>12</v>
      </c>
      <c r="C73" s="53">
        <v>0</v>
      </c>
      <c r="D73" s="53">
        <v>4</v>
      </c>
      <c r="E73" s="53">
        <v>0</v>
      </c>
      <c r="F73" s="53">
        <v>6</v>
      </c>
      <c r="G73" s="53">
        <v>2</v>
      </c>
      <c r="H73" s="34">
        <v>0</v>
      </c>
    </row>
    <row r="74" spans="1:8" x14ac:dyDescent="0.2">
      <c r="A74" s="6" t="s">
        <v>98</v>
      </c>
      <c r="B74" s="47">
        <v>13</v>
      </c>
      <c r="C74" s="53">
        <v>0</v>
      </c>
      <c r="D74" s="53">
        <v>1</v>
      </c>
      <c r="E74" s="53">
        <v>7</v>
      </c>
      <c r="F74" s="53">
        <v>2</v>
      </c>
      <c r="G74" s="53">
        <v>1</v>
      </c>
      <c r="H74" s="34">
        <v>2</v>
      </c>
    </row>
    <row r="75" spans="1:8" x14ac:dyDescent="0.2">
      <c r="A75" s="6" t="s">
        <v>58</v>
      </c>
      <c r="B75" s="47">
        <v>2</v>
      </c>
      <c r="C75" s="53">
        <v>0</v>
      </c>
      <c r="D75" s="53">
        <v>0</v>
      </c>
      <c r="E75" s="53">
        <v>0</v>
      </c>
      <c r="F75" s="53">
        <v>1</v>
      </c>
      <c r="G75" s="53">
        <v>0</v>
      </c>
      <c r="H75" s="34">
        <v>1</v>
      </c>
    </row>
    <row r="76" spans="1:8" x14ac:dyDescent="0.2">
      <c r="A76" s="6" t="s">
        <v>99</v>
      </c>
      <c r="B76" s="47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34">
        <v>0</v>
      </c>
    </row>
    <row r="77" spans="1:8" x14ac:dyDescent="0.2">
      <c r="A77" s="5" t="str">
        <f>VLOOKUP("&lt;Zeilentitel_9&gt;",Uebersetzungen!$B$3:$E$85,Uebersetzungen!$B$2+1,FALSE)</f>
        <v>Region Plessur</v>
      </c>
      <c r="B77" s="49">
        <v>286</v>
      </c>
      <c r="C77" s="55">
        <v>2</v>
      </c>
      <c r="D77" s="55">
        <v>56</v>
      </c>
      <c r="E77" s="55">
        <v>103</v>
      </c>
      <c r="F77" s="55">
        <v>81</v>
      </c>
      <c r="G77" s="55">
        <v>35</v>
      </c>
      <c r="H77" s="33">
        <v>9</v>
      </c>
    </row>
    <row r="78" spans="1:8" x14ac:dyDescent="0.2">
      <c r="A78" s="6" t="s">
        <v>66</v>
      </c>
      <c r="B78" s="47">
        <v>228</v>
      </c>
      <c r="C78" s="53">
        <v>1</v>
      </c>
      <c r="D78" s="53">
        <v>53</v>
      </c>
      <c r="E78" s="53">
        <v>92</v>
      </c>
      <c r="F78" s="53">
        <v>63</v>
      </c>
      <c r="G78" s="53">
        <v>15</v>
      </c>
      <c r="H78" s="34">
        <v>4</v>
      </c>
    </row>
    <row r="79" spans="1:8" x14ac:dyDescent="0.2">
      <c r="A79" s="6" t="s">
        <v>67</v>
      </c>
      <c r="B79" s="47">
        <v>2</v>
      </c>
      <c r="C79" s="53">
        <v>0</v>
      </c>
      <c r="D79" s="53">
        <v>0</v>
      </c>
      <c r="E79" s="53">
        <v>0</v>
      </c>
      <c r="F79" s="53">
        <v>0</v>
      </c>
      <c r="G79" s="53">
        <v>1</v>
      </c>
      <c r="H79" s="34">
        <v>1</v>
      </c>
    </row>
    <row r="80" spans="1:8" x14ac:dyDescent="0.2">
      <c r="A80" s="6" t="s">
        <v>68</v>
      </c>
      <c r="B80" s="47">
        <v>54</v>
      </c>
      <c r="C80" s="53">
        <v>1</v>
      </c>
      <c r="D80" s="53">
        <v>2</v>
      </c>
      <c r="E80" s="53">
        <v>10</v>
      </c>
      <c r="F80" s="53">
        <v>18</v>
      </c>
      <c r="G80" s="53">
        <v>19</v>
      </c>
      <c r="H80" s="34">
        <v>4</v>
      </c>
    </row>
    <row r="81" spans="1:8" x14ac:dyDescent="0.2">
      <c r="A81" s="6" t="s">
        <v>69</v>
      </c>
      <c r="B81" s="47">
        <v>2</v>
      </c>
      <c r="C81" s="53">
        <v>0</v>
      </c>
      <c r="D81" s="53">
        <v>1</v>
      </c>
      <c r="E81" s="53">
        <v>1</v>
      </c>
      <c r="F81" s="53">
        <v>0</v>
      </c>
      <c r="G81" s="53">
        <v>0</v>
      </c>
      <c r="H81" s="34">
        <v>0</v>
      </c>
    </row>
    <row r="82" spans="1:8" x14ac:dyDescent="0.2">
      <c r="A82" s="5" t="str">
        <f>VLOOKUP("&lt;Zeilentitel_10&gt;",Uebersetzungen!$B$3:$E$85,Uebersetzungen!$B$2+1,FALSE)</f>
        <v>Region Prättigau/Davos</v>
      </c>
      <c r="B82" s="49">
        <v>185</v>
      </c>
      <c r="C82" s="55">
        <v>9</v>
      </c>
      <c r="D82" s="55">
        <v>30</v>
      </c>
      <c r="E82" s="55">
        <v>51</v>
      </c>
      <c r="F82" s="55">
        <v>58</v>
      </c>
      <c r="G82" s="55">
        <v>23</v>
      </c>
      <c r="H82" s="33">
        <v>14</v>
      </c>
    </row>
    <row r="83" spans="1:8" x14ac:dyDescent="0.2">
      <c r="A83" s="6" t="s">
        <v>60</v>
      </c>
      <c r="B83" s="47">
        <v>83</v>
      </c>
      <c r="C83" s="53">
        <v>6</v>
      </c>
      <c r="D83" s="53">
        <v>14</v>
      </c>
      <c r="E83" s="53">
        <v>24</v>
      </c>
      <c r="F83" s="53">
        <v>34</v>
      </c>
      <c r="G83" s="53">
        <v>4</v>
      </c>
      <c r="H83" s="34">
        <v>1</v>
      </c>
    </row>
    <row r="84" spans="1:8" x14ac:dyDescent="0.2">
      <c r="A84" s="6" t="s">
        <v>61</v>
      </c>
      <c r="B84" s="47">
        <v>4</v>
      </c>
      <c r="C84" s="53">
        <v>0</v>
      </c>
      <c r="D84" s="53">
        <v>0</v>
      </c>
      <c r="E84" s="53">
        <v>1</v>
      </c>
      <c r="F84" s="53">
        <v>1</v>
      </c>
      <c r="G84" s="53">
        <v>1</v>
      </c>
      <c r="H84" s="34">
        <v>1</v>
      </c>
    </row>
    <row r="85" spans="1:8" x14ac:dyDescent="0.2">
      <c r="A85" s="6" t="s">
        <v>62</v>
      </c>
      <c r="B85" s="47">
        <v>0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34">
        <v>0</v>
      </c>
    </row>
    <row r="86" spans="1:8" x14ac:dyDescent="0.2">
      <c r="A86" s="6" t="s">
        <v>63</v>
      </c>
      <c r="B86" s="47">
        <v>3</v>
      </c>
      <c r="C86" s="53">
        <v>0</v>
      </c>
      <c r="D86" s="53">
        <v>0</v>
      </c>
      <c r="E86" s="53">
        <v>1</v>
      </c>
      <c r="F86" s="53">
        <v>1</v>
      </c>
      <c r="G86" s="53">
        <v>1</v>
      </c>
      <c r="H86" s="34">
        <v>0</v>
      </c>
    </row>
    <row r="87" spans="1:8" x14ac:dyDescent="0.2">
      <c r="A87" s="6" t="s">
        <v>100</v>
      </c>
      <c r="B87" s="47">
        <v>33</v>
      </c>
      <c r="C87" s="53">
        <v>2</v>
      </c>
      <c r="D87" s="53">
        <v>4</v>
      </c>
      <c r="E87" s="53">
        <v>8</v>
      </c>
      <c r="F87" s="53">
        <v>13</v>
      </c>
      <c r="G87" s="53">
        <v>4</v>
      </c>
      <c r="H87" s="34">
        <v>2</v>
      </c>
    </row>
    <row r="88" spans="1:8" x14ac:dyDescent="0.2">
      <c r="A88" s="6" t="s">
        <v>89</v>
      </c>
      <c r="B88" s="47">
        <v>4</v>
      </c>
      <c r="C88" s="53">
        <v>0</v>
      </c>
      <c r="D88" s="53">
        <v>0</v>
      </c>
      <c r="E88" s="53">
        <v>1</v>
      </c>
      <c r="F88" s="53">
        <v>0</v>
      </c>
      <c r="G88" s="53">
        <v>3</v>
      </c>
      <c r="H88" s="34">
        <v>0</v>
      </c>
    </row>
    <row r="89" spans="1:8" x14ac:dyDescent="0.2">
      <c r="A89" s="6" t="s">
        <v>64</v>
      </c>
      <c r="B89" s="47">
        <v>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34">
        <v>0</v>
      </c>
    </row>
    <row r="90" spans="1:8" x14ac:dyDescent="0.2">
      <c r="A90" s="6" t="s">
        <v>65</v>
      </c>
      <c r="B90" s="47">
        <v>14</v>
      </c>
      <c r="C90" s="53">
        <v>1</v>
      </c>
      <c r="D90" s="53">
        <v>4</v>
      </c>
      <c r="E90" s="53">
        <v>5</v>
      </c>
      <c r="F90" s="53">
        <v>3</v>
      </c>
      <c r="G90" s="53">
        <v>1</v>
      </c>
      <c r="H90" s="34">
        <v>0</v>
      </c>
    </row>
    <row r="91" spans="1:8" x14ac:dyDescent="0.2">
      <c r="A91" s="6" t="s">
        <v>78</v>
      </c>
      <c r="B91" s="47">
        <v>23</v>
      </c>
      <c r="C91" s="53">
        <v>0</v>
      </c>
      <c r="D91" s="53">
        <v>2</v>
      </c>
      <c r="E91" s="53">
        <v>9</v>
      </c>
      <c r="F91" s="53">
        <v>1</v>
      </c>
      <c r="G91" s="53">
        <v>5</v>
      </c>
      <c r="H91" s="34">
        <v>6</v>
      </c>
    </row>
    <row r="92" spans="1:8" x14ac:dyDescent="0.2">
      <c r="A92" s="6" t="s">
        <v>79</v>
      </c>
      <c r="B92" s="47">
        <v>11</v>
      </c>
      <c r="C92" s="53">
        <v>0</v>
      </c>
      <c r="D92" s="53">
        <v>5</v>
      </c>
      <c r="E92" s="53">
        <v>1</v>
      </c>
      <c r="F92" s="53">
        <v>2</v>
      </c>
      <c r="G92" s="53">
        <v>1</v>
      </c>
      <c r="H92" s="34">
        <v>2</v>
      </c>
    </row>
    <row r="93" spans="1:8" x14ac:dyDescent="0.2">
      <c r="A93" s="6" t="s">
        <v>80</v>
      </c>
      <c r="B93" s="47">
        <v>10</v>
      </c>
      <c r="C93" s="53">
        <v>0</v>
      </c>
      <c r="D93" s="53">
        <v>1</v>
      </c>
      <c r="E93" s="53">
        <v>1</v>
      </c>
      <c r="F93" s="53">
        <v>3</v>
      </c>
      <c r="G93" s="53">
        <v>3</v>
      </c>
      <c r="H93" s="34">
        <v>2</v>
      </c>
    </row>
    <row r="94" spans="1:8" x14ac:dyDescent="0.2">
      <c r="A94" s="5" t="str">
        <f>VLOOKUP("&lt;Zeilentitel_11&gt;",Uebersetzungen!$B$3:$E$85,Uebersetzungen!$B$2+1,FALSE)</f>
        <v>Region Surselva</v>
      </c>
      <c r="B94" s="49">
        <v>147</v>
      </c>
      <c r="C94" s="55">
        <v>0</v>
      </c>
      <c r="D94" s="55">
        <v>21</v>
      </c>
      <c r="E94" s="55">
        <v>56</v>
      </c>
      <c r="F94" s="55">
        <v>36</v>
      </c>
      <c r="G94" s="55">
        <v>24</v>
      </c>
      <c r="H94" s="33">
        <v>10</v>
      </c>
    </row>
    <row r="95" spans="1:8" x14ac:dyDescent="0.2">
      <c r="A95" s="6" t="s">
        <v>5</v>
      </c>
      <c r="B95" s="47">
        <v>7</v>
      </c>
      <c r="C95" s="53">
        <v>0</v>
      </c>
      <c r="D95" s="53">
        <v>0</v>
      </c>
      <c r="E95" s="53">
        <v>2</v>
      </c>
      <c r="F95" s="53">
        <v>4</v>
      </c>
      <c r="G95" s="53">
        <v>1</v>
      </c>
      <c r="H95" s="34">
        <v>0</v>
      </c>
    </row>
    <row r="96" spans="1:8" x14ac:dyDescent="0.2">
      <c r="A96" s="6" t="s">
        <v>6</v>
      </c>
      <c r="B96" s="47">
        <v>61</v>
      </c>
      <c r="C96" s="53">
        <v>0</v>
      </c>
      <c r="D96" s="53">
        <v>16</v>
      </c>
      <c r="E96" s="53">
        <v>27</v>
      </c>
      <c r="F96" s="53">
        <v>16</v>
      </c>
      <c r="G96" s="53">
        <v>2</v>
      </c>
      <c r="H96" s="34">
        <v>0</v>
      </c>
    </row>
    <row r="97" spans="1:8" x14ac:dyDescent="0.2">
      <c r="A97" s="6" t="s">
        <v>7</v>
      </c>
      <c r="B97" s="47">
        <v>7</v>
      </c>
      <c r="C97" s="53">
        <v>0</v>
      </c>
      <c r="D97" s="53">
        <v>0</v>
      </c>
      <c r="E97" s="53">
        <v>0</v>
      </c>
      <c r="F97" s="53">
        <v>1</v>
      </c>
      <c r="G97" s="53">
        <v>6</v>
      </c>
      <c r="H97" s="34">
        <v>0</v>
      </c>
    </row>
    <row r="98" spans="1:8" x14ac:dyDescent="0.2">
      <c r="A98" s="6" t="s">
        <v>8</v>
      </c>
      <c r="B98" s="47">
        <v>2</v>
      </c>
      <c r="C98" s="53">
        <v>0</v>
      </c>
      <c r="D98" s="53">
        <v>0</v>
      </c>
      <c r="E98" s="53">
        <v>0</v>
      </c>
      <c r="F98" s="53">
        <v>2</v>
      </c>
      <c r="G98" s="53">
        <v>0</v>
      </c>
      <c r="H98" s="34">
        <v>0</v>
      </c>
    </row>
    <row r="99" spans="1:8" x14ac:dyDescent="0.2">
      <c r="A99" s="6" t="s">
        <v>9</v>
      </c>
      <c r="B99" s="47">
        <v>3</v>
      </c>
      <c r="C99" s="53">
        <v>0</v>
      </c>
      <c r="D99" s="53">
        <v>0</v>
      </c>
      <c r="E99" s="53">
        <v>0</v>
      </c>
      <c r="F99" s="53">
        <v>0</v>
      </c>
      <c r="G99" s="53">
        <v>3</v>
      </c>
      <c r="H99" s="34">
        <v>0</v>
      </c>
    </row>
    <row r="100" spans="1:8" x14ac:dyDescent="0.2">
      <c r="A100" s="6" t="s">
        <v>10</v>
      </c>
      <c r="B100" s="47">
        <v>24</v>
      </c>
      <c r="C100" s="53">
        <v>0</v>
      </c>
      <c r="D100" s="53">
        <v>3</v>
      </c>
      <c r="E100" s="53">
        <v>14</v>
      </c>
      <c r="F100" s="53">
        <v>2</v>
      </c>
      <c r="G100" s="53">
        <v>3</v>
      </c>
      <c r="H100" s="34">
        <v>2</v>
      </c>
    </row>
    <row r="101" spans="1:8" x14ac:dyDescent="0.2">
      <c r="A101" s="6" t="s">
        <v>11</v>
      </c>
      <c r="B101" s="47">
        <v>5</v>
      </c>
      <c r="C101" s="53">
        <v>0</v>
      </c>
      <c r="D101" s="53">
        <v>0</v>
      </c>
      <c r="E101" s="53">
        <v>0</v>
      </c>
      <c r="F101" s="53">
        <v>0</v>
      </c>
      <c r="G101" s="53">
        <v>2</v>
      </c>
      <c r="H101" s="34">
        <v>3</v>
      </c>
    </row>
    <row r="102" spans="1:8" x14ac:dyDescent="0.2">
      <c r="A102" s="6" t="s">
        <v>22</v>
      </c>
      <c r="B102" s="47">
        <v>5</v>
      </c>
      <c r="C102" s="53">
        <v>0</v>
      </c>
      <c r="D102" s="53">
        <v>0</v>
      </c>
      <c r="E102" s="53">
        <v>1</v>
      </c>
      <c r="F102" s="53">
        <v>3</v>
      </c>
      <c r="G102" s="53">
        <v>0</v>
      </c>
      <c r="H102" s="34">
        <v>1</v>
      </c>
    </row>
    <row r="103" spans="1:8" x14ac:dyDescent="0.2">
      <c r="A103" s="6" t="s">
        <v>81</v>
      </c>
      <c r="B103" s="47">
        <v>7</v>
      </c>
      <c r="C103" s="53">
        <v>0</v>
      </c>
      <c r="D103" s="53">
        <v>1</v>
      </c>
      <c r="E103" s="53">
        <v>0</v>
      </c>
      <c r="F103" s="53">
        <v>3</v>
      </c>
      <c r="G103" s="53">
        <v>2</v>
      </c>
      <c r="H103" s="34">
        <v>1</v>
      </c>
    </row>
    <row r="104" spans="1:8" x14ac:dyDescent="0.2">
      <c r="A104" s="6" t="s">
        <v>82</v>
      </c>
      <c r="B104" s="47">
        <v>15</v>
      </c>
      <c r="C104" s="53">
        <v>0</v>
      </c>
      <c r="D104" s="53">
        <v>0</v>
      </c>
      <c r="E104" s="53">
        <v>10</v>
      </c>
      <c r="F104" s="53">
        <v>3</v>
      </c>
      <c r="G104" s="53">
        <v>1</v>
      </c>
      <c r="H104" s="34">
        <v>1</v>
      </c>
    </row>
    <row r="105" spans="1:8" x14ac:dyDescent="0.2">
      <c r="A105" s="6" t="s">
        <v>83</v>
      </c>
      <c r="B105" s="47">
        <v>0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34">
        <v>0</v>
      </c>
    </row>
    <row r="106" spans="1:8" x14ac:dyDescent="0.2">
      <c r="A106" s="6" t="s">
        <v>84</v>
      </c>
      <c r="B106" s="47">
        <v>3</v>
      </c>
      <c r="C106" s="53">
        <v>0</v>
      </c>
      <c r="D106" s="53">
        <v>0</v>
      </c>
      <c r="E106" s="53">
        <v>0</v>
      </c>
      <c r="F106" s="53">
        <v>0</v>
      </c>
      <c r="G106" s="53">
        <v>2</v>
      </c>
      <c r="H106" s="34">
        <v>1</v>
      </c>
    </row>
    <row r="107" spans="1:8" x14ac:dyDescent="0.2">
      <c r="A107" s="6" t="s">
        <v>85</v>
      </c>
      <c r="B107" s="47">
        <v>1</v>
      </c>
      <c r="C107" s="53">
        <v>0</v>
      </c>
      <c r="D107" s="53">
        <v>0</v>
      </c>
      <c r="E107" s="53">
        <v>0</v>
      </c>
      <c r="F107" s="53">
        <v>0</v>
      </c>
      <c r="G107" s="53">
        <v>1</v>
      </c>
      <c r="H107" s="34">
        <v>0</v>
      </c>
    </row>
    <row r="108" spans="1:8" x14ac:dyDescent="0.2">
      <c r="A108" s="6" t="s">
        <v>86</v>
      </c>
      <c r="B108" s="47">
        <v>0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34">
        <v>0</v>
      </c>
    </row>
    <row r="109" spans="1:8" x14ac:dyDescent="0.2">
      <c r="A109" s="6" t="s">
        <v>90</v>
      </c>
      <c r="B109" s="47">
        <v>7</v>
      </c>
      <c r="C109" s="53">
        <v>0</v>
      </c>
      <c r="D109" s="53">
        <v>1</v>
      </c>
      <c r="E109" s="53">
        <v>2</v>
      </c>
      <c r="F109" s="53">
        <v>2</v>
      </c>
      <c r="G109" s="53">
        <v>1</v>
      </c>
      <c r="H109" s="34">
        <v>1</v>
      </c>
    </row>
    <row r="110" spans="1:8" x14ac:dyDescent="0.2">
      <c r="A110" s="5" t="str">
        <f>VLOOKUP("&lt;Zeilentitel_12&gt;",Uebersetzungen!$B$3:$E$85,Uebersetzungen!$B$2+1,FALSE)</f>
        <v>Region Viamala</v>
      </c>
      <c r="B110" s="49">
        <v>92</v>
      </c>
      <c r="C110" s="55">
        <v>5</v>
      </c>
      <c r="D110" s="55">
        <v>19</v>
      </c>
      <c r="E110" s="55">
        <v>25</v>
      </c>
      <c r="F110" s="55">
        <v>19</v>
      </c>
      <c r="G110" s="55">
        <v>13</v>
      </c>
      <c r="H110" s="33">
        <v>11</v>
      </c>
    </row>
    <row r="111" spans="1:8" x14ac:dyDescent="0.2">
      <c r="A111" s="6" t="s">
        <v>12</v>
      </c>
      <c r="B111" s="47">
        <v>1</v>
      </c>
      <c r="C111" s="53">
        <v>0</v>
      </c>
      <c r="D111" s="53">
        <v>0</v>
      </c>
      <c r="E111" s="53">
        <v>0</v>
      </c>
      <c r="F111" s="53">
        <v>0</v>
      </c>
      <c r="G111" s="53">
        <v>1</v>
      </c>
      <c r="H111" s="34">
        <v>0</v>
      </c>
    </row>
    <row r="112" spans="1:8" x14ac:dyDescent="0.2">
      <c r="A112" s="6" t="s">
        <v>13</v>
      </c>
      <c r="B112" s="47">
        <v>0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34">
        <v>0</v>
      </c>
    </row>
    <row r="113" spans="1:8" x14ac:dyDescent="0.2">
      <c r="A113" s="6" t="s">
        <v>14</v>
      </c>
      <c r="B113" s="47">
        <v>1</v>
      </c>
      <c r="C113" s="53">
        <v>0</v>
      </c>
      <c r="D113" s="53">
        <v>0</v>
      </c>
      <c r="E113" s="53">
        <v>1</v>
      </c>
      <c r="F113" s="53">
        <v>0</v>
      </c>
      <c r="G113" s="53">
        <v>0</v>
      </c>
      <c r="H113" s="34">
        <v>0</v>
      </c>
    </row>
    <row r="114" spans="1:8" x14ac:dyDescent="0.2">
      <c r="A114" s="6" t="s">
        <v>15</v>
      </c>
      <c r="B114" s="47">
        <v>2</v>
      </c>
      <c r="C114" s="53">
        <v>0</v>
      </c>
      <c r="D114" s="53">
        <v>0</v>
      </c>
      <c r="E114" s="53">
        <v>1</v>
      </c>
      <c r="F114" s="53">
        <v>0</v>
      </c>
      <c r="G114" s="53">
        <v>0</v>
      </c>
      <c r="H114" s="34">
        <v>1</v>
      </c>
    </row>
    <row r="115" spans="1:8" x14ac:dyDescent="0.2">
      <c r="A115" s="6" t="s">
        <v>16</v>
      </c>
      <c r="B115" s="47">
        <v>27</v>
      </c>
      <c r="C115" s="53">
        <v>2</v>
      </c>
      <c r="D115" s="53">
        <v>4</v>
      </c>
      <c r="E115" s="53">
        <v>6</v>
      </c>
      <c r="F115" s="53">
        <v>10</v>
      </c>
      <c r="G115" s="53">
        <v>4</v>
      </c>
      <c r="H115" s="34">
        <v>1</v>
      </c>
    </row>
    <row r="116" spans="1:8" x14ac:dyDescent="0.2">
      <c r="A116" s="6" t="s">
        <v>17</v>
      </c>
      <c r="B116" s="47">
        <v>2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34">
        <v>2</v>
      </c>
    </row>
    <row r="117" spans="1:8" x14ac:dyDescent="0.2">
      <c r="A117" s="6" t="s">
        <v>18</v>
      </c>
      <c r="B117" s="47">
        <v>2</v>
      </c>
      <c r="C117" s="53">
        <v>0</v>
      </c>
      <c r="D117" s="53">
        <v>0</v>
      </c>
      <c r="E117" s="53">
        <v>0</v>
      </c>
      <c r="F117" s="53">
        <v>1</v>
      </c>
      <c r="G117" s="53">
        <v>0</v>
      </c>
      <c r="H117" s="34">
        <v>1</v>
      </c>
    </row>
    <row r="118" spans="1:8" x14ac:dyDescent="0.2">
      <c r="A118" s="6" t="s">
        <v>19</v>
      </c>
      <c r="B118" s="47">
        <v>27</v>
      </c>
      <c r="C118" s="53">
        <v>0</v>
      </c>
      <c r="D118" s="53">
        <v>14</v>
      </c>
      <c r="E118" s="53">
        <v>13</v>
      </c>
      <c r="F118" s="53">
        <v>0</v>
      </c>
      <c r="G118" s="53">
        <v>0</v>
      </c>
      <c r="H118" s="34">
        <v>0</v>
      </c>
    </row>
    <row r="119" spans="1:8" x14ac:dyDescent="0.2">
      <c r="A119" s="6" t="s">
        <v>20</v>
      </c>
      <c r="B119" s="47">
        <v>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34">
        <v>0</v>
      </c>
    </row>
    <row r="120" spans="1:8" x14ac:dyDescent="0.2">
      <c r="A120" s="6" t="s">
        <v>21</v>
      </c>
      <c r="B120" s="47">
        <v>0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34">
        <v>0</v>
      </c>
    </row>
    <row r="121" spans="1:8" x14ac:dyDescent="0.2">
      <c r="A121" s="6" t="s">
        <v>23</v>
      </c>
      <c r="B121" s="47">
        <v>17</v>
      </c>
      <c r="C121" s="53">
        <v>1</v>
      </c>
      <c r="D121" s="53">
        <v>0</v>
      </c>
      <c r="E121" s="53">
        <v>2</v>
      </c>
      <c r="F121" s="53">
        <v>6</v>
      </c>
      <c r="G121" s="53">
        <v>8</v>
      </c>
      <c r="H121" s="34">
        <v>0</v>
      </c>
    </row>
    <row r="122" spans="1:8" x14ac:dyDescent="0.2">
      <c r="A122" s="6" t="s">
        <v>24</v>
      </c>
      <c r="B122" s="47">
        <v>2</v>
      </c>
      <c r="C122" s="53">
        <v>0</v>
      </c>
      <c r="D122" s="53">
        <v>0</v>
      </c>
      <c r="E122" s="53">
        <v>0</v>
      </c>
      <c r="F122" s="53">
        <v>1</v>
      </c>
      <c r="G122" s="53">
        <v>0</v>
      </c>
      <c r="H122" s="34">
        <v>1</v>
      </c>
    </row>
    <row r="123" spans="1:8" x14ac:dyDescent="0.2">
      <c r="A123" s="6" t="s">
        <v>25</v>
      </c>
      <c r="B123" s="47">
        <v>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34">
        <v>0</v>
      </c>
    </row>
    <row r="124" spans="1:8" x14ac:dyDescent="0.2">
      <c r="A124" s="6" t="s">
        <v>26</v>
      </c>
      <c r="B124" s="47">
        <v>2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34">
        <v>2</v>
      </c>
    </row>
    <row r="125" spans="1:8" x14ac:dyDescent="0.2">
      <c r="A125" s="6" t="s">
        <v>27</v>
      </c>
      <c r="B125" s="47">
        <v>0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34">
        <v>0</v>
      </c>
    </row>
    <row r="126" spans="1:8" x14ac:dyDescent="0.2">
      <c r="A126" s="6" t="s">
        <v>28</v>
      </c>
      <c r="B126" s="47">
        <v>0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34">
        <v>0</v>
      </c>
    </row>
    <row r="127" spans="1:8" x14ac:dyDescent="0.2">
      <c r="A127" s="6" t="s">
        <v>29</v>
      </c>
      <c r="B127" s="47">
        <v>1</v>
      </c>
      <c r="C127" s="53">
        <v>1</v>
      </c>
      <c r="D127" s="53">
        <v>0</v>
      </c>
      <c r="E127" s="53">
        <v>0</v>
      </c>
      <c r="F127" s="53">
        <v>0</v>
      </c>
      <c r="G127" s="53">
        <v>0</v>
      </c>
      <c r="H127" s="34">
        <v>0</v>
      </c>
    </row>
    <row r="128" spans="1:8" x14ac:dyDescent="0.2">
      <c r="A128" s="6" t="s">
        <v>92</v>
      </c>
      <c r="B128" s="47">
        <v>2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34">
        <v>2</v>
      </c>
    </row>
    <row r="129" spans="1:8" x14ac:dyDescent="0.2">
      <c r="A129" s="6" t="s">
        <v>101</v>
      </c>
      <c r="B129" s="47">
        <v>1</v>
      </c>
      <c r="C129" s="53">
        <v>1</v>
      </c>
      <c r="D129" s="53">
        <v>1</v>
      </c>
      <c r="E129" s="53">
        <v>1</v>
      </c>
      <c r="F129" s="53">
        <v>1</v>
      </c>
      <c r="G129" s="53">
        <v>1</v>
      </c>
      <c r="H129" s="34">
        <v>1</v>
      </c>
    </row>
    <row r="130" spans="1:8" x14ac:dyDescent="0.2">
      <c r="A130" s="6"/>
      <c r="B130" s="50"/>
      <c r="C130" s="56"/>
      <c r="D130" s="56"/>
      <c r="E130" s="56"/>
      <c r="F130" s="56"/>
      <c r="G130" s="56"/>
      <c r="H130" s="35"/>
    </row>
    <row r="131" spans="1:8" x14ac:dyDescent="0.2">
      <c r="A131" s="41" t="str">
        <f>VLOOKUP("&lt;Zeilentitel_1&gt;",Uebersetzungen!$B$3:$E$85,Uebersetzungen!$B$2+1,FALSE)</f>
        <v>GRAUBÜNDEN</v>
      </c>
      <c r="B131" s="51">
        <v>1343</v>
      </c>
      <c r="C131" s="57">
        <v>46</v>
      </c>
      <c r="D131" s="57">
        <v>220</v>
      </c>
      <c r="E131" s="57">
        <v>382</v>
      </c>
      <c r="F131" s="57">
        <v>395</v>
      </c>
      <c r="G131" s="57">
        <v>202</v>
      </c>
      <c r="H131" s="36">
        <v>98</v>
      </c>
    </row>
    <row r="132" spans="1:8" x14ac:dyDescent="0.2">
      <c r="A132" s="42" t="str">
        <f>VLOOKUP("&lt;Zeilentitel_2&gt;",Uebersetzungen!$B$3:$E$85,Uebersetzungen!$B$2+1,FALSE)</f>
        <v>Region Albula</v>
      </c>
      <c r="B132" s="47">
        <v>60</v>
      </c>
      <c r="C132" s="53">
        <v>3</v>
      </c>
      <c r="D132" s="53">
        <v>14</v>
      </c>
      <c r="E132" s="53">
        <v>5</v>
      </c>
      <c r="F132" s="53">
        <v>24</v>
      </c>
      <c r="G132" s="53">
        <v>9</v>
      </c>
      <c r="H132" s="34">
        <v>5</v>
      </c>
    </row>
    <row r="133" spans="1:8" x14ac:dyDescent="0.2">
      <c r="A133" s="42" t="str">
        <f>VLOOKUP("&lt;Zeilentitel_3&gt;",Uebersetzungen!$B$3:$E$85,Uebersetzungen!$B$2+1,FALSE)</f>
        <v>Region Bernina</v>
      </c>
      <c r="B133" s="47">
        <v>11</v>
      </c>
      <c r="C133" s="53">
        <v>0</v>
      </c>
      <c r="D133" s="53">
        <v>1</v>
      </c>
      <c r="E133" s="53">
        <v>0</v>
      </c>
      <c r="F133" s="53">
        <v>4</v>
      </c>
      <c r="G133" s="53">
        <v>3</v>
      </c>
      <c r="H133" s="34">
        <v>3</v>
      </c>
    </row>
    <row r="134" spans="1:8" x14ac:dyDescent="0.2">
      <c r="A134" s="42" t="str">
        <f>VLOOKUP("&lt;Zeilentitel_4&gt;",Uebersetzungen!$B$3:$E$85,Uebersetzungen!$B$2+1,FALSE)</f>
        <v>Region Engiadina Bassa/Val Müstair</v>
      </c>
      <c r="B134" s="47">
        <v>23</v>
      </c>
      <c r="C134" s="53">
        <v>1</v>
      </c>
      <c r="D134" s="53">
        <v>3</v>
      </c>
      <c r="E134" s="53">
        <v>11</v>
      </c>
      <c r="F134" s="53">
        <v>5</v>
      </c>
      <c r="G134" s="53">
        <v>0</v>
      </c>
      <c r="H134" s="34">
        <v>3</v>
      </c>
    </row>
    <row r="135" spans="1:8" x14ac:dyDescent="0.2">
      <c r="A135" s="42" t="str">
        <f>VLOOKUP("&lt;Zeilentitel_5&gt;",Uebersetzungen!$B$3:$E$85,Uebersetzungen!$B$2+1,FALSE)</f>
        <v>Region Imboden</v>
      </c>
      <c r="B135" s="47">
        <v>216</v>
      </c>
      <c r="C135" s="53">
        <v>1</v>
      </c>
      <c r="D135" s="53">
        <v>17</v>
      </c>
      <c r="E135" s="53">
        <v>62</v>
      </c>
      <c r="F135" s="53">
        <v>69</v>
      </c>
      <c r="G135" s="53">
        <v>48</v>
      </c>
      <c r="H135" s="34">
        <v>19</v>
      </c>
    </row>
    <row r="136" spans="1:8" x14ac:dyDescent="0.2">
      <c r="A136" s="42" t="str">
        <f>VLOOKUP("&lt;Zeilentitel_6&gt;",Uebersetzungen!$B$3:$E$85,Uebersetzungen!$B$2+1,FALSE)</f>
        <v>Region Landquart</v>
      </c>
      <c r="B136" s="47">
        <v>195</v>
      </c>
      <c r="C136" s="53">
        <v>8</v>
      </c>
      <c r="D136" s="53">
        <v>41</v>
      </c>
      <c r="E136" s="53">
        <v>35</v>
      </c>
      <c r="F136" s="53">
        <v>62</v>
      </c>
      <c r="G136" s="53">
        <v>34</v>
      </c>
      <c r="H136" s="34">
        <v>15</v>
      </c>
    </row>
    <row r="137" spans="1:8" x14ac:dyDescent="0.2">
      <c r="A137" s="42" t="str">
        <f>VLOOKUP("&lt;Zeilentitel_7&gt;",Uebersetzungen!$B$3:$E$85,Uebersetzungen!$B$2+1,FALSE)</f>
        <v>Region Maloja</v>
      </c>
      <c r="B137" s="47">
        <v>94</v>
      </c>
      <c r="C137" s="53">
        <v>17</v>
      </c>
      <c r="D137" s="53">
        <v>11</v>
      </c>
      <c r="E137" s="53">
        <v>26</v>
      </c>
      <c r="F137" s="53">
        <v>27</v>
      </c>
      <c r="G137" s="53">
        <v>7</v>
      </c>
      <c r="H137" s="34">
        <v>6</v>
      </c>
    </row>
    <row r="138" spans="1:8" x14ac:dyDescent="0.2">
      <c r="A138" s="42" t="str">
        <f>VLOOKUP("&lt;Zeilentitel_8&gt;",Uebersetzungen!$B$3:$E$85,Uebersetzungen!$B$2+1,FALSE)</f>
        <v>Region Moesa</v>
      </c>
      <c r="B138" s="47">
        <v>34</v>
      </c>
      <c r="C138" s="53">
        <v>0</v>
      </c>
      <c r="D138" s="53">
        <v>7</v>
      </c>
      <c r="E138" s="53">
        <v>8</v>
      </c>
      <c r="F138" s="53">
        <v>10</v>
      </c>
      <c r="G138" s="53">
        <v>6</v>
      </c>
      <c r="H138" s="34">
        <v>3</v>
      </c>
    </row>
    <row r="139" spans="1:8" x14ac:dyDescent="0.2">
      <c r="A139" s="42" t="str">
        <f>VLOOKUP("&lt;Zeilentitel_9&gt;",Uebersetzungen!$B$3:$E$85,Uebersetzungen!$B$2+1,FALSE)</f>
        <v>Region Plessur</v>
      </c>
      <c r="B139" s="47">
        <v>286</v>
      </c>
      <c r="C139" s="53">
        <v>2</v>
      </c>
      <c r="D139" s="53">
        <v>56</v>
      </c>
      <c r="E139" s="53">
        <v>103</v>
      </c>
      <c r="F139" s="53">
        <v>81</v>
      </c>
      <c r="G139" s="53">
        <v>35</v>
      </c>
      <c r="H139" s="34">
        <v>9</v>
      </c>
    </row>
    <row r="140" spans="1:8" x14ac:dyDescent="0.2">
      <c r="A140" s="42" t="str">
        <f>VLOOKUP("&lt;Zeilentitel_10&gt;",Uebersetzungen!$B$3:$E$85,Uebersetzungen!$B$2+1,FALSE)</f>
        <v>Region Prättigau/Davos</v>
      </c>
      <c r="B140" s="47">
        <v>185</v>
      </c>
      <c r="C140" s="53">
        <v>9</v>
      </c>
      <c r="D140" s="53">
        <v>30</v>
      </c>
      <c r="E140" s="53">
        <v>51</v>
      </c>
      <c r="F140" s="53">
        <v>58</v>
      </c>
      <c r="G140" s="53">
        <v>23</v>
      </c>
      <c r="H140" s="34">
        <v>14</v>
      </c>
    </row>
    <row r="141" spans="1:8" x14ac:dyDescent="0.2">
      <c r="A141" s="42" t="str">
        <f>VLOOKUP("&lt;Zeilentitel_11&gt;",Uebersetzungen!$B$3:$E$85,Uebersetzungen!$B$2+1,FALSE)</f>
        <v>Region Surselva</v>
      </c>
      <c r="B141" s="47">
        <v>147</v>
      </c>
      <c r="C141" s="53">
        <v>0</v>
      </c>
      <c r="D141" s="53">
        <v>21</v>
      </c>
      <c r="E141" s="53">
        <v>56</v>
      </c>
      <c r="F141" s="53">
        <v>36</v>
      </c>
      <c r="G141" s="53">
        <v>24</v>
      </c>
      <c r="H141" s="34">
        <v>10</v>
      </c>
    </row>
    <row r="142" spans="1:8" ht="13.5" thickBot="1" x14ac:dyDescent="0.25">
      <c r="A142" s="43" t="str">
        <f>VLOOKUP("&lt;Zeilentitel_12&gt;",Uebersetzungen!$B$3:$E$85,Uebersetzungen!$B$2+1,FALSE)</f>
        <v>Region Viamala</v>
      </c>
      <c r="B142" s="52">
        <v>92</v>
      </c>
      <c r="C142" s="58">
        <v>5</v>
      </c>
      <c r="D142" s="58">
        <v>19</v>
      </c>
      <c r="E142" s="58">
        <v>25</v>
      </c>
      <c r="F142" s="58">
        <v>19</v>
      </c>
      <c r="G142" s="58">
        <v>13</v>
      </c>
      <c r="H142" s="37">
        <v>11</v>
      </c>
    </row>
    <row r="143" spans="1:8" x14ac:dyDescent="0.2">
      <c r="A143" s="10"/>
      <c r="B143" s="9"/>
      <c r="C143" s="9"/>
      <c r="D143" s="9"/>
      <c r="E143" s="9"/>
      <c r="F143" s="9"/>
      <c r="G143" s="9"/>
      <c r="H143" s="9"/>
    </row>
    <row r="144" spans="1:8" x14ac:dyDescent="0.2">
      <c r="A144" s="4" t="str">
        <f>VLOOKUP("&lt;Quelle_1&gt;",Uebersetzungen!$B$3:$E$38,Uebersetzungen!$B$2+1,FALSE)</f>
        <v>Quelle: BFS (Bau- und Wohnbaustatistik)</v>
      </c>
    </row>
    <row r="145" spans="1:1" x14ac:dyDescent="0.2">
      <c r="A145" s="7" t="str">
        <f>VLOOKUP("&lt;Aktualisierung&gt;",Uebersetzungen!$B$3:$E$38,Uebersetzungen!$B$2+1,FALSE)</f>
        <v>Letztmals aktualisiert am: 17.07.2024</v>
      </c>
    </row>
  </sheetData>
  <sheetProtection sheet="1" objects="1" scenarios="1"/>
  <mergeCells count="2">
    <mergeCell ref="A10:H10"/>
    <mergeCell ref="B14:H14"/>
  </mergeCells>
  <pageMargins left="0.7" right="0.7" top="0.78740157499999996" bottom="0.78740157499999996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Option Button 1">
              <controlPr defaultSize="0" autoFill="0" autoLine="0" autoPict="0">
                <anchor moveWithCells="1">
                  <from>
                    <xdr:col>3</xdr:col>
                    <xdr:colOff>257175</xdr:colOff>
                    <xdr:row>1</xdr:row>
                    <xdr:rowOff>123825</xdr:rowOff>
                  </from>
                  <to>
                    <xdr:col>3</xdr:col>
                    <xdr:colOff>1247775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5" name="Option Button 2">
              <controlPr defaultSize="0" autoFill="0" autoLine="0" autoPict="0">
                <anchor moveWithCells="1">
                  <from>
                    <xdr:col>3</xdr:col>
                    <xdr:colOff>257175</xdr:colOff>
                    <xdr:row>2</xdr:row>
                    <xdr:rowOff>142875</xdr:rowOff>
                  </from>
                  <to>
                    <xdr:col>4</xdr:col>
                    <xdr:colOff>152400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6" name="Option Button 3">
              <controlPr defaultSize="0" autoFill="0" autoLine="0" autoPict="0">
                <anchor moveWithCells="1">
                  <from>
                    <xdr:col>3</xdr:col>
                    <xdr:colOff>257175</xdr:colOff>
                    <xdr:row>3</xdr:row>
                    <xdr:rowOff>152400</xdr:rowOff>
                  </from>
                  <to>
                    <xdr:col>3</xdr:col>
                    <xdr:colOff>1247775</xdr:colOff>
                    <xdr:row>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5"/>
  <sheetViews>
    <sheetView zoomScaleNormal="100" workbookViewId="0"/>
  </sheetViews>
  <sheetFormatPr baseColWidth="10" defaultRowHeight="12.75" x14ac:dyDescent="0.2"/>
  <cols>
    <col min="1" max="1" width="37.140625" style="7" customWidth="1"/>
    <col min="2" max="8" width="21.5703125" style="7" customWidth="1"/>
    <col min="9" max="16384" width="11.42578125" style="7"/>
  </cols>
  <sheetData>
    <row r="1" spans="1:8" s="1" customFormat="1" x14ac:dyDescent="0.2"/>
    <row r="2" spans="1:8" s="1" customFormat="1" x14ac:dyDescent="0.2">
      <c r="B2" s="8"/>
      <c r="C2" s="8"/>
      <c r="D2" s="8"/>
      <c r="E2" s="8"/>
      <c r="F2" s="8"/>
      <c r="G2" s="8"/>
      <c r="H2" s="8"/>
    </row>
    <row r="3" spans="1:8" s="1" customFormat="1" x14ac:dyDescent="0.2">
      <c r="B3" s="8"/>
      <c r="C3" s="8"/>
      <c r="D3" s="8"/>
      <c r="E3" s="8"/>
      <c r="F3" s="8"/>
      <c r="G3" s="8"/>
      <c r="H3" s="8"/>
    </row>
    <row r="4" spans="1:8" s="1" customFormat="1" x14ac:dyDescent="0.2">
      <c r="B4" s="8"/>
      <c r="C4" s="8"/>
      <c r="D4" s="8"/>
      <c r="E4" s="8"/>
      <c r="F4" s="8"/>
      <c r="G4" s="8"/>
      <c r="H4" s="8"/>
    </row>
    <row r="5" spans="1:8" s="2" customFormat="1" x14ac:dyDescent="0.2"/>
    <row r="6" spans="1:8" s="1" customFormat="1" ht="6" customHeight="1" x14ac:dyDescent="0.2">
      <c r="A6" s="2"/>
      <c r="B6" s="2"/>
      <c r="C6" s="2"/>
      <c r="D6" s="2"/>
      <c r="E6" s="2"/>
      <c r="F6" s="2"/>
      <c r="G6" s="2"/>
      <c r="H6" s="2"/>
    </row>
    <row r="7" spans="1:8" s="1" customFormat="1" ht="6" customHeight="1" x14ac:dyDescent="0.2">
      <c r="A7" s="2"/>
      <c r="B7" s="2"/>
      <c r="C7" s="2"/>
      <c r="D7" s="2"/>
      <c r="E7" s="2"/>
      <c r="F7" s="2"/>
      <c r="G7" s="2"/>
      <c r="H7" s="2"/>
    </row>
    <row r="8" spans="1:8" s="2" customFormat="1" ht="15.75" customHeight="1" x14ac:dyDescent="0.2">
      <c r="A8" s="39" t="str">
        <f>VLOOKUP("&lt;Fachbereich&gt;",Uebersetzungen!$B$3:$E$85,Uebersetzungen!$B$2+1,FALSE)</f>
        <v>Daten &amp; Statistik</v>
      </c>
      <c r="B8" s="3"/>
      <c r="C8" s="3"/>
      <c r="D8" s="3"/>
      <c r="E8" s="3"/>
      <c r="F8" s="3"/>
      <c r="G8" s="3"/>
      <c r="H8" s="3"/>
    </row>
    <row r="9" spans="1:8" s="2" customFormat="1" ht="15.75" customHeight="1" x14ac:dyDescent="0.2">
      <c r="B9" s="3"/>
      <c r="C9" s="3"/>
      <c r="D9" s="3"/>
      <c r="E9" s="3"/>
      <c r="F9" s="3"/>
      <c r="G9" s="3"/>
      <c r="H9" s="3"/>
    </row>
    <row r="10" spans="1:8" s="2" customFormat="1" ht="15.75" customHeight="1" x14ac:dyDescent="0.25">
      <c r="A10" s="62" t="str">
        <f>VLOOKUP("&lt;Titel&gt;",Uebersetzungen!$B$3:$E$33,Uebersetzungen!$B$2+1,FALSE)</f>
        <v>Neu erstellte Wohnungen nach Zimmerzahl</v>
      </c>
      <c r="B10" s="63"/>
      <c r="C10" s="63"/>
      <c r="D10" s="63"/>
      <c r="E10" s="63"/>
      <c r="F10" s="63"/>
      <c r="G10" s="63"/>
      <c r="H10" s="63"/>
    </row>
    <row r="11" spans="1:8" s="4" customFormat="1" x14ac:dyDescent="0.2">
      <c r="A11" s="24" t="str">
        <f>VLOOKUP("&lt;UTitel&gt;",Uebersetzungen!$B$3:$E$85,Uebersetzungen!$B$2+1,FALSE)</f>
        <v>(Gemeindestand 2023: 101 Gemeinden)</v>
      </c>
      <c r="B11" s="25"/>
      <c r="C11" s="25"/>
      <c r="D11" s="25"/>
      <c r="E11" s="25"/>
      <c r="F11" s="25"/>
      <c r="G11" s="25"/>
      <c r="H11" s="26"/>
    </row>
    <row r="12" spans="1:8" s="4" customFormat="1" x14ac:dyDescent="0.2">
      <c r="A12" s="24"/>
      <c r="B12" s="25"/>
      <c r="C12" s="25"/>
      <c r="D12" s="25"/>
      <c r="E12" s="25"/>
      <c r="F12" s="25"/>
      <c r="G12" s="25"/>
      <c r="H12" s="26"/>
    </row>
    <row r="13" spans="1:8" s="4" customFormat="1" ht="13.5" thickBot="1" x14ac:dyDescent="0.25">
      <c r="A13" s="24"/>
      <c r="B13" s="25"/>
      <c r="C13" s="25"/>
      <c r="D13" s="25"/>
      <c r="E13" s="25"/>
      <c r="F13" s="25"/>
      <c r="G13" s="25"/>
      <c r="H13" s="26"/>
    </row>
    <row r="14" spans="1:8" s="4" customFormat="1" ht="18.75" thickBot="1" x14ac:dyDescent="0.25">
      <c r="A14" s="24"/>
      <c r="B14" s="64">
        <v>2015</v>
      </c>
      <c r="C14" s="65"/>
      <c r="D14" s="65"/>
      <c r="E14" s="65"/>
      <c r="F14" s="65"/>
      <c r="G14" s="65"/>
      <c r="H14" s="66"/>
    </row>
    <row r="15" spans="1:8" s="28" customFormat="1" ht="42" customHeight="1" x14ac:dyDescent="0.2">
      <c r="A15" s="46"/>
      <c r="B15" s="59" t="str">
        <f>VLOOKUP("&lt;SpaltenTitel_1&gt;",Uebersetzungen!$B$3:$E$31,Uebersetzungen!$B$2+1,FALSE)</f>
        <v>Wohnungen - Total</v>
      </c>
      <c r="C15" s="60" t="str">
        <f>VLOOKUP("&lt;SpaltenTitel_2&gt;",Uebersetzungen!$B$3:$E$31,Uebersetzungen!$B$2+1,FALSE)</f>
        <v>1-Zimmer-Wohnung</v>
      </c>
      <c r="D15" s="60" t="str">
        <f>VLOOKUP("&lt;SpaltenTitel_3&gt;",Uebersetzungen!$B$3:$E$31,Uebersetzungen!$B$2+1,FALSE)</f>
        <v>2-Zimmer-Wohnung</v>
      </c>
      <c r="E15" s="60" t="str">
        <f>VLOOKUP("&lt;SpaltenTitel_4&gt;",Uebersetzungen!$B$3:$E$31,Uebersetzungen!$B$2+1,FALSE)</f>
        <v>3-Zimmer-Wohnung</v>
      </c>
      <c r="F15" s="60" t="str">
        <f>VLOOKUP("&lt;SpaltenTitel_5&gt;",Uebersetzungen!$B$3:$E$31,Uebersetzungen!$B$2+1,FALSE)</f>
        <v>4-Zimmer-Wohnung</v>
      </c>
      <c r="G15" s="60" t="str">
        <f>VLOOKUP("&lt;SpaltenTitel_6&gt;",Uebersetzungen!$B$3:$E$31,Uebersetzungen!$B$2+1,FALSE)</f>
        <v>5-Zimmer-Wohnung</v>
      </c>
      <c r="H15" s="61" t="str">
        <f>VLOOKUP("&lt;SpaltenTitel_7&gt;",Uebersetzungen!$B$3:$E$31,Uebersetzungen!$B$2+1,FALSE)</f>
        <v>6-Zimmer-Wohnung oder grösser</v>
      </c>
    </row>
    <row r="16" spans="1:8" x14ac:dyDescent="0.2">
      <c r="A16" s="44"/>
      <c r="B16" s="47"/>
      <c r="C16" s="53"/>
      <c r="D16" s="53"/>
      <c r="E16" s="53"/>
      <c r="F16" s="53"/>
      <c r="G16" s="53"/>
      <c r="H16" s="31"/>
    </row>
    <row r="17" spans="1:8" x14ac:dyDescent="0.2">
      <c r="A17" s="45" t="str">
        <f>VLOOKUP("&lt;Zeilentitel_1&gt;",Uebersetzungen!$B$3:$E$85,Uebersetzungen!$B$2+1,FALSE)</f>
        <v>GRAUBÜNDEN</v>
      </c>
      <c r="B17" s="48">
        <v>1952</v>
      </c>
      <c r="C17" s="54">
        <v>80</v>
      </c>
      <c r="D17" s="54">
        <v>297</v>
      </c>
      <c r="E17" s="54">
        <v>660</v>
      </c>
      <c r="F17" s="54">
        <v>595</v>
      </c>
      <c r="G17" s="54">
        <v>202</v>
      </c>
      <c r="H17" s="32">
        <v>118</v>
      </c>
    </row>
    <row r="18" spans="1:8" x14ac:dyDescent="0.2">
      <c r="A18" s="5" t="str">
        <f>VLOOKUP("&lt;Zeilentitel_2&gt;",Uebersetzungen!$B$3:$E$85,Uebersetzungen!$B$2+1,FALSE)</f>
        <v>Region Albula</v>
      </c>
      <c r="B18" s="49">
        <v>143</v>
      </c>
      <c r="C18" s="55">
        <v>4</v>
      </c>
      <c r="D18" s="55">
        <v>17</v>
      </c>
      <c r="E18" s="55">
        <v>58</v>
      </c>
      <c r="F18" s="55">
        <v>43</v>
      </c>
      <c r="G18" s="55">
        <v>12</v>
      </c>
      <c r="H18" s="33">
        <v>9</v>
      </c>
    </row>
    <row r="19" spans="1:8" x14ac:dyDescent="0.2">
      <c r="A19" s="6" t="s">
        <v>0</v>
      </c>
      <c r="B19" s="47">
        <v>41</v>
      </c>
      <c r="C19" s="53">
        <v>3</v>
      </c>
      <c r="D19" s="53">
        <v>6</v>
      </c>
      <c r="E19" s="53">
        <v>11</v>
      </c>
      <c r="F19" s="53">
        <v>16</v>
      </c>
      <c r="G19" s="53">
        <v>4</v>
      </c>
      <c r="H19" s="34">
        <v>1</v>
      </c>
    </row>
    <row r="20" spans="1:8" x14ac:dyDescent="0.2">
      <c r="A20" s="6" t="s">
        <v>1</v>
      </c>
      <c r="B20" s="47">
        <v>22</v>
      </c>
      <c r="C20" s="53">
        <v>0</v>
      </c>
      <c r="D20" s="53">
        <v>2</v>
      </c>
      <c r="E20" s="53">
        <v>11</v>
      </c>
      <c r="F20" s="53">
        <v>8</v>
      </c>
      <c r="G20" s="53">
        <v>1</v>
      </c>
      <c r="H20" s="34">
        <v>0</v>
      </c>
    </row>
    <row r="21" spans="1:8" x14ac:dyDescent="0.2">
      <c r="A21" s="6" t="s">
        <v>94</v>
      </c>
      <c r="B21" s="47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34">
        <v>0</v>
      </c>
    </row>
    <row r="22" spans="1:8" x14ac:dyDescent="0.2">
      <c r="A22" s="6" t="s">
        <v>2</v>
      </c>
      <c r="B22" s="47">
        <v>6</v>
      </c>
      <c r="C22" s="53">
        <v>0</v>
      </c>
      <c r="D22" s="53">
        <v>0</v>
      </c>
      <c r="E22" s="53">
        <v>5</v>
      </c>
      <c r="F22" s="53">
        <v>0</v>
      </c>
      <c r="G22" s="53">
        <v>1</v>
      </c>
      <c r="H22" s="34">
        <v>0</v>
      </c>
    </row>
    <row r="23" spans="1:8" x14ac:dyDescent="0.2">
      <c r="A23" s="6" t="s">
        <v>88</v>
      </c>
      <c r="B23" s="47">
        <v>51</v>
      </c>
      <c r="C23" s="53">
        <v>1</v>
      </c>
      <c r="D23" s="53">
        <v>4</v>
      </c>
      <c r="E23" s="53">
        <v>26</v>
      </c>
      <c r="F23" s="53">
        <v>14</v>
      </c>
      <c r="G23" s="53">
        <v>1</v>
      </c>
      <c r="H23" s="34">
        <v>5</v>
      </c>
    </row>
    <row r="24" spans="1:8" x14ac:dyDescent="0.2">
      <c r="A24" s="6" t="s">
        <v>91</v>
      </c>
      <c r="B24" s="47">
        <v>23</v>
      </c>
      <c r="C24" s="53">
        <v>0</v>
      </c>
      <c r="D24" s="53">
        <v>5</v>
      </c>
      <c r="E24" s="53">
        <v>5</v>
      </c>
      <c r="F24" s="53">
        <v>5</v>
      </c>
      <c r="G24" s="53">
        <v>5</v>
      </c>
      <c r="H24" s="34">
        <v>3</v>
      </c>
    </row>
    <row r="25" spans="1:8" x14ac:dyDescent="0.2">
      <c r="A25" s="5" t="str">
        <f>VLOOKUP("&lt;Zeilentitel_3&gt;",Uebersetzungen!$B$3:$E$85,Uebersetzungen!$B$2+1,FALSE)</f>
        <v>Region Bernina</v>
      </c>
      <c r="B25" s="49">
        <v>4</v>
      </c>
      <c r="C25" s="55">
        <v>0</v>
      </c>
      <c r="D25" s="55">
        <v>0</v>
      </c>
      <c r="E25" s="55">
        <v>0</v>
      </c>
      <c r="F25" s="55">
        <v>3</v>
      </c>
      <c r="G25" s="55">
        <v>0</v>
      </c>
      <c r="H25" s="33">
        <v>1</v>
      </c>
    </row>
    <row r="26" spans="1:8" x14ac:dyDescent="0.2">
      <c r="A26" s="6" t="s">
        <v>3</v>
      </c>
      <c r="B26" s="47">
        <v>2</v>
      </c>
      <c r="C26" s="53">
        <v>0</v>
      </c>
      <c r="D26" s="53">
        <v>0</v>
      </c>
      <c r="E26" s="53">
        <v>0</v>
      </c>
      <c r="F26" s="53">
        <v>2</v>
      </c>
      <c r="G26" s="53">
        <v>0</v>
      </c>
      <c r="H26" s="34">
        <v>0</v>
      </c>
    </row>
    <row r="27" spans="1:8" x14ac:dyDescent="0.2">
      <c r="A27" s="6" t="s">
        <v>4</v>
      </c>
      <c r="B27" s="47">
        <v>2</v>
      </c>
      <c r="C27" s="53">
        <v>0</v>
      </c>
      <c r="D27" s="53">
        <v>0</v>
      </c>
      <c r="E27" s="53">
        <v>0</v>
      </c>
      <c r="F27" s="53">
        <v>1</v>
      </c>
      <c r="G27" s="53">
        <v>0</v>
      </c>
      <c r="H27" s="34">
        <v>1</v>
      </c>
    </row>
    <row r="28" spans="1:8" x14ac:dyDescent="0.2">
      <c r="A28" s="5" t="str">
        <f>VLOOKUP("&lt;Zeilentitel_4&gt;",Uebersetzungen!$B$3:$E$85,Uebersetzungen!$B$2+1,FALSE)</f>
        <v>Region Engiadina Bassa/Val Müstair</v>
      </c>
      <c r="B28" s="49">
        <v>93</v>
      </c>
      <c r="C28" s="55">
        <v>1</v>
      </c>
      <c r="D28" s="55">
        <v>27</v>
      </c>
      <c r="E28" s="55">
        <v>22</v>
      </c>
      <c r="F28" s="55">
        <v>33</v>
      </c>
      <c r="G28" s="55">
        <v>7</v>
      </c>
      <c r="H28" s="33">
        <v>3</v>
      </c>
    </row>
    <row r="29" spans="1:8" x14ac:dyDescent="0.2">
      <c r="A29" s="6" t="s">
        <v>37</v>
      </c>
      <c r="B29" s="47">
        <v>8</v>
      </c>
      <c r="C29" s="53">
        <v>0</v>
      </c>
      <c r="D29" s="53">
        <v>5</v>
      </c>
      <c r="E29" s="53">
        <v>0</v>
      </c>
      <c r="F29" s="53">
        <v>0</v>
      </c>
      <c r="G29" s="53">
        <v>3</v>
      </c>
      <c r="H29" s="34">
        <v>0</v>
      </c>
    </row>
    <row r="30" spans="1:8" x14ac:dyDescent="0.2">
      <c r="A30" s="6" t="s">
        <v>38</v>
      </c>
      <c r="B30" s="47">
        <v>2</v>
      </c>
      <c r="C30" s="53">
        <v>0</v>
      </c>
      <c r="D30" s="53">
        <v>0</v>
      </c>
      <c r="E30" s="53">
        <v>0</v>
      </c>
      <c r="F30" s="53">
        <v>2</v>
      </c>
      <c r="G30" s="53">
        <v>0</v>
      </c>
      <c r="H30" s="34">
        <v>0</v>
      </c>
    </row>
    <row r="31" spans="1:8" x14ac:dyDescent="0.2">
      <c r="A31" s="6" t="s">
        <v>39</v>
      </c>
      <c r="B31" s="47">
        <v>79</v>
      </c>
      <c r="C31" s="53">
        <v>1</v>
      </c>
      <c r="D31" s="53">
        <v>21</v>
      </c>
      <c r="E31" s="53">
        <v>22</v>
      </c>
      <c r="F31" s="53">
        <v>30</v>
      </c>
      <c r="G31" s="53">
        <v>3</v>
      </c>
      <c r="H31" s="34">
        <v>2</v>
      </c>
    </row>
    <row r="32" spans="1:8" x14ac:dyDescent="0.2">
      <c r="A32" s="6" t="s">
        <v>40</v>
      </c>
      <c r="B32" s="47">
        <v>2</v>
      </c>
      <c r="C32" s="53">
        <v>0</v>
      </c>
      <c r="D32" s="53">
        <v>1</v>
      </c>
      <c r="E32" s="53">
        <v>0</v>
      </c>
      <c r="F32" s="53">
        <v>1</v>
      </c>
      <c r="G32" s="53">
        <v>0</v>
      </c>
      <c r="H32" s="34">
        <v>0</v>
      </c>
    </row>
    <row r="33" spans="1:8" x14ac:dyDescent="0.2">
      <c r="A33" s="6" t="s">
        <v>59</v>
      </c>
      <c r="B33" s="47">
        <v>2</v>
      </c>
      <c r="C33" s="53">
        <v>0</v>
      </c>
      <c r="D33" s="53">
        <v>0</v>
      </c>
      <c r="E33" s="53">
        <v>0</v>
      </c>
      <c r="F33" s="53">
        <v>0</v>
      </c>
      <c r="G33" s="53">
        <v>1</v>
      </c>
      <c r="H33" s="34">
        <v>1</v>
      </c>
    </row>
    <row r="34" spans="1:8" x14ac:dyDescent="0.2">
      <c r="A34" s="5" t="str">
        <f>VLOOKUP("&lt;Zeilentitel_5&gt;",Uebersetzungen!$B$3:$E$85,Uebersetzungen!$B$2+1,FALSE)</f>
        <v>Region Imboden</v>
      </c>
      <c r="B34" s="49">
        <v>302</v>
      </c>
      <c r="C34" s="55">
        <v>24</v>
      </c>
      <c r="D34" s="55">
        <v>34</v>
      </c>
      <c r="E34" s="55">
        <v>87</v>
      </c>
      <c r="F34" s="55">
        <v>107</v>
      </c>
      <c r="G34" s="55">
        <v>36</v>
      </c>
      <c r="H34" s="33">
        <v>14</v>
      </c>
    </row>
    <row r="35" spans="1:8" x14ac:dyDescent="0.2">
      <c r="A35" s="6" t="s">
        <v>30</v>
      </c>
      <c r="B35" s="47">
        <v>29</v>
      </c>
      <c r="C35" s="53">
        <v>0</v>
      </c>
      <c r="D35" s="53">
        <v>7</v>
      </c>
      <c r="E35" s="53">
        <v>3</v>
      </c>
      <c r="F35" s="53">
        <v>3</v>
      </c>
      <c r="G35" s="53">
        <v>8</v>
      </c>
      <c r="H35" s="34">
        <v>8</v>
      </c>
    </row>
    <row r="36" spans="1:8" x14ac:dyDescent="0.2">
      <c r="A36" s="6" t="s">
        <v>31</v>
      </c>
      <c r="B36" s="47">
        <v>150</v>
      </c>
      <c r="C36" s="53">
        <v>2</v>
      </c>
      <c r="D36" s="53">
        <v>22</v>
      </c>
      <c r="E36" s="53">
        <v>51</v>
      </c>
      <c r="F36" s="53">
        <v>65</v>
      </c>
      <c r="G36" s="53">
        <v>9</v>
      </c>
      <c r="H36" s="34">
        <v>1</v>
      </c>
    </row>
    <row r="37" spans="1:8" x14ac:dyDescent="0.2">
      <c r="A37" s="6" t="s">
        <v>32</v>
      </c>
      <c r="B37" s="47">
        <v>25</v>
      </c>
      <c r="C37" s="53">
        <v>5</v>
      </c>
      <c r="D37" s="53">
        <v>1</v>
      </c>
      <c r="E37" s="53">
        <v>2</v>
      </c>
      <c r="F37" s="53">
        <v>8</v>
      </c>
      <c r="G37" s="53">
        <v>8</v>
      </c>
      <c r="H37" s="34">
        <v>1</v>
      </c>
    </row>
    <row r="38" spans="1:8" x14ac:dyDescent="0.2">
      <c r="A38" s="6" t="s">
        <v>33</v>
      </c>
      <c r="B38" s="47">
        <v>26</v>
      </c>
      <c r="C38" s="53">
        <v>0</v>
      </c>
      <c r="D38" s="53">
        <v>1</v>
      </c>
      <c r="E38" s="53">
        <v>6</v>
      </c>
      <c r="F38" s="53">
        <v>12</v>
      </c>
      <c r="G38" s="53">
        <v>7</v>
      </c>
      <c r="H38" s="34">
        <v>0</v>
      </c>
    </row>
    <row r="39" spans="1:8" x14ac:dyDescent="0.2">
      <c r="A39" s="6" t="s">
        <v>34</v>
      </c>
      <c r="B39" s="47">
        <v>45</v>
      </c>
      <c r="C39" s="53">
        <v>17</v>
      </c>
      <c r="D39" s="53">
        <v>0</v>
      </c>
      <c r="E39" s="53">
        <v>14</v>
      </c>
      <c r="F39" s="53">
        <v>10</v>
      </c>
      <c r="G39" s="53">
        <v>2</v>
      </c>
      <c r="H39" s="34">
        <v>2</v>
      </c>
    </row>
    <row r="40" spans="1:8" x14ac:dyDescent="0.2">
      <c r="A40" s="6" t="s">
        <v>35</v>
      </c>
      <c r="B40" s="47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34">
        <v>0</v>
      </c>
    </row>
    <row r="41" spans="1:8" x14ac:dyDescent="0.2">
      <c r="A41" s="6" t="s">
        <v>36</v>
      </c>
      <c r="B41" s="47">
        <v>27</v>
      </c>
      <c r="C41" s="53">
        <v>0</v>
      </c>
      <c r="D41" s="53">
        <v>3</v>
      </c>
      <c r="E41" s="53">
        <v>11</v>
      </c>
      <c r="F41" s="53">
        <v>9</v>
      </c>
      <c r="G41" s="53">
        <v>2</v>
      </c>
      <c r="H41" s="34">
        <v>2</v>
      </c>
    </row>
    <row r="42" spans="1:8" x14ac:dyDescent="0.2">
      <c r="A42" s="5" t="str">
        <f>VLOOKUP("&lt;Zeilentitel_6&gt;",Uebersetzungen!$B$3:$E$85,Uebersetzungen!$B$2+1,FALSE)</f>
        <v>Region Landquart</v>
      </c>
      <c r="B42" s="49">
        <v>237</v>
      </c>
      <c r="C42" s="55">
        <v>10</v>
      </c>
      <c r="D42" s="55">
        <v>45</v>
      </c>
      <c r="E42" s="55">
        <v>68</v>
      </c>
      <c r="F42" s="55">
        <v>66</v>
      </c>
      <c r="G42" s="55">
        <v>28</v>
      </c>
      <c r="H42" s="33">
        <v>20</v>
      </c>
    </row>
    <row r="43" spans="1:8" x14ac:dyDescent="0.2">
      <c r="A43" s="6" t="s">
        <v>70</v>
      </c>
      <c r="B43" s="47">
        <v>53</v>
      </c>
      <c r="C43" s="53">
        <v>0</v>
      </c>
      <c r="D43" s="53">
        <v>5</v>
      </c>
      <c r="E43" s="53">
        <v>15</v>
      </c>
      <c r="F43" s="53">
        <v>24</v>
      </c>
      <c r="G43" s="53">
        <v>9</v>
      </c>
      <c r="H43" s="34">
        <v>0</v>
      </c>
    </row>
    <row r="44" spans="1:8" x14ac:dyDescent="0.2">
      <c r="A44" s="6" t="s">
        <v>71</v>
      </c>
      <c r="B44" s="47">
        <v>43</v>
      </c>
      <c r="C44" s="53">
        <v>2</v>
      </c>
      <c r="D44" s="53">
        <v>13</v>
      </c>
      <c r="E44" s="53">
        <v>19</v>
      </c>
      <c r="F44" s="53">
        <v>6</v>
      </c>
      <c r="G44" s="53">
        <v>1</v>
      </c>
      <c r="H44" s="34">
        <v>2</v>
      </c>
    </row>
    <row r="45" spans="1:8" x14ac:dyDescent="0.2">
      <c r="A45" s="6" t="s">
        <v>72</v>
      </c>
      <c r="B45" s="47">
        <v>37</v>
      </c>
      <c r="C45" s="53">
        <v>0</v>
      </c>
      <c r="D45" s="53">
        <v>6</v>
      </c>
      <c r="E45" s="53">
        <v>10</v>
      </c>
      <c r="F45" s="53">
        <v>10</v>
      </c>
      <c r="G45" s="53">
        <v>9</v>
      </c>
      <c r="H45" s="34">
        <v>2</v>
      </c>
    </row>
    <row r="46" spans="1:8" x14ac:dyDescent="0.2">
      <c r="A46" s="6" t="s">
        <v>73</v>
      </c>
      <c r="B46" s="47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34">
        <v>0</v>
      </c>
    </row>
    <row r="47" spans="1:8" x14ac:dyDescent="0.2">
      <c r="A47" s="6" t="s">
        <v>74</v>
      </c>
      <c r="B47" s="47">
        <v>4</v>
      </c>
      <c r="C47" s="53">
        <v>0</v>
      </c>
      <c r="D47" s="53">
        <v>1</v>
      </c>
      <c r="E47" s="53">
        <v>0</v>
      </c>
      <c r="F47" s="53">
        <v>2</v>
      </c>
      <c r="G47" s="53">
        <v>0</v>
      </c>
      <c r="H47" s="34">
        <v>1</v>
      </c>
    </row>
    <row r="48" spans="1:8" x14ac:dyDescent="0.2">
      <c r="A48" s="6" t="s">
        <v>75</v>
      </c>
      <c r="B48" s="47">
        <v>38</v>
      </c>
      <c r="C48" s="53">
        <v>8</v>
      </c>
      <c r="D48" s="53">
        <v>7</v>
      </c>
      <c r="E48" s="53">
        <v>10</v>
      </c>
      <c r="F48" s="53">
        <v>9</v>
      </c>
      <c r="G48" s="53">
        <v>2</v>
      </c>
      <c r="H48" s="34">
        <v>2</v>
      </c>
    </row>
    <row r="49" spans="1:8" x14ac:dyDescent="0.2">
      <c r="A49" s="6" t="s">
        <v>76</v>
      </c>
      <c r="B49" s="47">
        <v>5</v>
      </c>
      <c r="C49" s="53">
        <v>0</v>
      </c>
      <c r="D49" s="53">
        <v>0</v>
      </c>
      <c r="E49" s="53">
        <v>0</v>
      </c>
      <c r="F49" s="53">
        <v>1</v>
      </c>
      <c r="G49" s="53">
        <v>3</v>
      </c>
      <c r="H49" s="34">
        <v>1</v>
      </c>
    </row>
    <row r="50" spans="1:8" x14ac:dyDescent="0.2">
      <c r="A50" s="6" t="s">
        <v>77</v>
      </c>
      <c r="B50" s="47">
        <v>237</v>
      </c>
      <c r="C50" s="53">
        <v>10</v>
      </c>
      <c r="D50" s="53">
        <v>45</v>
      </c>
      <c r="E50" s="53">
        <v>68</v>
      </c>
      <c r="F50" s="53">
        <v>66</v>
      </c>
      <c r="G50" s="53">
        <v>28</v>
      </c>
      <c r="H50" s="34">
        <v>20</v>
      </c>
    </row>
    <row r="51" spans="1:8" x14ac:dyDescent="0.2">
      <c r="A51" s="5" t="str">
        <f>VLOOKUP("&lt;Zeilentitel_7&gt;",Uebersetzungen!$B$3:$E$85,Uebersetzungen!$B$2+1,FALSE)</f>
        <v>Region Maloja</v>
      </c>
      <c r="B51" s="49">
        <v>244</v>
      </c>
      <c r="C51" s="55">
        <v>21</v>
      </c>
      <c r="D51" s="55">
        <v>30</v>
      </c>
      <c r="E51" s="55">
        <v>82</v>
      </c>
      <c r="F51" s="55">
        <v>74</v>
      </c>
      <c r="G51" s="55">
        <v>25</v>
      </c>
      <c r="H51" s="33">
        <v>12</v>
      </c>
    </row>
    <row r="52" spans="1:8" x14ac:dyDescent="0.2">
      <c r="A52" s="6" t="s">
        <v>41</v>
      </c>
      <c r="B52" s="47">
        <v>2</v>
      </c>
      <c r="C52" s="53">
        <v>0</v>
      </c>
      <c r="D52" s="53">
        <v>0</v>
      </c>
      <c r="E52" s="53">
        <v>0</v>
      </c>
      <c r="F52" s="53">
        <v>1</v>
      </c>
      <c r="G52" s="53">
        <v>1</v>
      </c>
      <c r="H52" s="34">
        <v>0</v>
      </c>
    </row>
    <row r="53" spans="1:8" x14ac:dyDescent="0.2">
      <c r="A53" s="6" t="s">
        <v>42</v>
      </c>
      <c r="B53" s="47">
        <v>8</v>
      </c>
      <c r="C53" s="53">
        <v>1</v>
      </c>
      <c r="D53" s="53">
        <v>0</v>
      </c>
      <c r="E53" s="53">
        <v>2</v>
      </c>
      <c r="F53" s="53">
        <v>4</v>
      </c>
      <c r="G53" s="53">
        <v>1</v>
      </c>
      <c r="H53" s="34">
        <v>0</v>
      </c>
    </row>
    <row r="54" spans="1:8" x14ac:dyDescent="0.2">
      <c r="A54" s="6" t="s">
        <v>43</v>
      </c>
      <c r="B54" s="47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34">
        <v>0</v>
      </c>
    </row>
    <row r="55" spans="1:8" x14ac:dyDescent="0.2">
      <c r="A55" s="6" t="s">
        <v>44</v>
      </c>
      <c r="B55" s="47">
        <v>39</v>
      </c>
      <c r="C55" s="53">
        <v>1</v>
      </c>
      <c r="D55" s="53">
        <v>4</v>
      </c>
      <c r="E55" s="53">
        <v>13</v>
      </c>
      <c r="F55" s="53">
        <v>16</v>
      </c>
      <c r="G55" s="53">
        <v>5</v>
      </c>
      <c r="H55" s="34">
        <v>0</v>
      </c>
    </row>
    <row r="56" spans="1:8" x14ac:dyDescent="0.2">
      <c r="A56" s="6" t="s">
        <v>93</v>
      </c>
      <c r="B56" s="47">
        <v>16</v>
      </c>
      <c r="C56" s="53">
        <v>0</v>
      </c>
      <c r="D56" s="53">
        <v>0</v>
      </c>
      <c r="E56" s="53">
        <v>5</v>
      </c>
      <c r="F56" s="53">
        <v>11</v>
      </c>
      <c r="G56" s="53">
        <v>0</v>
      </c>
      <c r="H56" s="34">
        <v>0</v>
      </c>
    </row>
    <row r="57" spans="1:8" x14ac:dyDescent="0.2">
      <c r="A57" s="6" t="s">
        <v>45</v>
      </c>
      <c r="B57" s="47">
        <v>7</v>
      </c>
      <c r="C57" s="53">
        <v>0</v>
      </c>
      <c r="D57" s="53">
        <v>1</v>
      </c>
      <c r="E57" s="53">
        <v>0</v>
      </c>
      <c r="F57" s="53">
        <v>6</v>
      </c>
      <c r="G57" s="53">
        <v>0</v>
      </c>
      <c r="H57" s="34">
        <v>0</v>
      </c>
    </row>
    <row r="58" spans="1:8" x14ac:dyDescent="0.2">
      <c r="A58" s="6" t="s">
        <v>95</v>
      </c>
      <c r="B58" s="47">
        <v>77</v>
      </c>
      <c r="C58" s="53">
        <v>14</v>
      </c>
      <c r="D58" s="53">
        <v>6</v>
      </c>
      <c r="E58" s="53">
        <v>29</v>
      </c>
      <c r="F58" s="53">
        <v>14</v>
      </c>
      <c r="G58" s="53">
        <v>7</v>
      </c>
      <c r="H58" s="34">
        <v>7</v>
      </c>
    </row>
    <row r="59" spans="1:8" x14ac:dyDescent="0.2">
      <c r="A59" s="6" t="s">
        <v>46</v>
      </c>
      <c r="B59" s="47">
        <v>4</v>
      </c>
      <c r="C59" s="53">
        <v>0</v>
      </c>
      <c r="D59" s="53">
        <v>1</v>
      </c>
      <c r="E59" s="53">
        <v>3</v>
      </c>
      <c r="F59" s="53">
        <v>0</v>
      </c>
      <c r="G59" s="53">
        <v>0</v>
      </c>
      <c r="H59" s="34">
        <v>0</v>
      </c>
    </row>
    <row r="60" spans="1:8" x14ac:dyDescent="0.2">
      <c r="A60" s="6" t="s">
        <v>96</v>
      </c>
      <c r="B60" s="47">
        <v>2</v>
      </c>
      <c r="C60" s="53">
        <v>0</v>
      </c>
      <c r="D60" s="53">
        <v>0</v>
      </c>
      <c r="E60" s="53">
        <v>0</v>
      </c>
      <c r="F60" s="53">
        <v>1</v>
      </c>
      <c r="G60" s="53">
        <v>1</v>
      </c>
      <c r="H60" s="34">
        <v>0</v>
      </c>
    </row>
    <row r="61" spans="1:8" x14ac:dyDescent="0.2">
      <c r="A61" s="6" t="s">
        <v>47</v>
      </c>
      <c r="B61" s="47">
        <v>74</v>
      </c>
      <c r="C61" s="53">
        <v>5</v>
      </c>
      <c r="D61" s="53">
        <v>14</v>
      </c>
      <c r="E61" s="53">
        <v>23</v>
      </c>
      <c r="F61" s="53">
        <v>18</v>
      </c>
      <c r="G61" s="53">
        <v>9</v>
      </c>
      <c r="H61" s="34">
        <v>5</v>
      </c>
    </row>
    <row r="62" spans="1:8" x14ac:dyDescent="0.2">
      <c r="A62" s="6" t="s">
        <v>48</v>
      </c>
      <c r="B62" s="47">
        <v>12</v>
      </c>
      <c r="C62" s="53">
        <v>0</v>
      </c>
      <c r="D62" s="53">
        <v>4</v>
      </c>
      <c r="E62" s="53">
        <v>5</v>
      </c>
      <c r="F62" s="53">
        <v>3</v>
      </c>
      <c r="G62" s="53">
        <v>0</v>
      </c>
      <c r="H62" s="34">
        <v>0</v>
      </c>
    </row>
    <row r="63" spans="1:8" x14ac:dyDescent="0.2">
      <c r="A63" s="6" t="s">
        <v>97</v>
      </c>
      <c r="B63" s="47">
        <v>3</v>
      </c>
      <c r="C63" s="53">
        <v>0</v>
      </c>
      <c r="D63" s="53">
        <v>0</v>
      </c>
      <c r="E63" s="53">
        <v>2</v>
      </c>
      <c r="F63" s="53">
        <v>0</v>
      </c>
      <c r="G63" s="53">
        <v>1</v>
      </c>
      <c r="H63" s="34">
        <v>0</v>
      </c>
    </row>
    <row r="64" spans="1:8" x14ac:dyDescent="0.2">
      <c r="A64" s="5" t="str">
        <f>VLOOKUP("&lt;Zeilentitel_8&gt;",Uebersetzungen!$B$3:$E$85,Uebersetzungen!$B$2+1,FALSE)</f>
        <v>Region Moesa</v>
      </c>
      <c r="B64" s="49">
        <v>45</v>
      </c>
      <c r="C64" s="55">
        <v>12</v>
      </c>
      <c r="D64" s="55">
        <v>9</v>
      </c>
      <c r="E64" s="55">
        <v>9</v>
      </c>
      <c r="F64" s="55">
        <v>8</v>
      </c>
      <c r="G64" s="55">
        <v>7</v>
      </c>
      <c r="H64" s="33">
        <v>0</v>
      </c>
    </row>
    <row r="65" spans="1:8" x14ac:dyDescent="0.2">
      <c r="A65" s="6" t="s">
        <v>49</v>
      </c>
      <c r="B65" s="47">
        <v>1</v>
      </c>
      <c r="C65" s="53">
        <v>0</v>
      </c>
      <c r="D65" s="53">
        <v>0</v>
      </c>
      <c r="E65" s="53">
        <v>1</v>
      </c>
      <c r="F65" s="53">
        <v>0</v>
      </c>
      <c r="G65" s="53">
        <v>0</v>
      </c>
      <c r="H65" s="34">
        <v>0</v>
      </c>
    </row>
    <row r="66" spans="1:8" x14ac:dyDescent="0.2">
      <c r="A66" s="6" t="s">
        <v>50</v>
      </c>
      <c r="B66" s="47">
        <v>2</v>
      </c>
      <c r="C66" s="53">
        <v>0</v>
      </c>
      <c r="D66" s="53">
        <v>1</v>
      </c>
      <c r="E66" s="53">
        <v>0</v>
      </c>
      <c r="F66" s="53">
        <v>1</v>
      </c>
      <c r="G66" s="53">
        <v>0</v>
      </c>
      <c r="H66" s="34">
        <v>0</v>
      </c>
    </row>
    <row r="67" spans="1:8" x14ac:dyDescent="0.2">
      <c r="A67" s="6" t="s">
        <v>51</v>
      </c>
      <c r="B67" s="47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34">
        <v>0</v>
      </c>
    </row>
    <row r="68" spans="1:8" x14ac:dyDescent="0.2">
      <c r="A68" s="6" t="s">
        <v>52</v>
      </c>
      <c r="B68" s="47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34">
        <v>0</v>
      </c>
    </row>
    <row r="69" spans="1:8" x14ac:dyDescent="0.2">
      <c r="A69" s="6" t="s">
        <v>53</v>
      </c>
      <c r="B69" s="47">
        <v>1</v>
      </c>
      <c r="C69" s="53">
        <v>0</v>
      </c>
      <c r="D69" s="53">
        <v>0</v>
      </c>
      <c r="E69" s="53">
        <v>0</v>
      </c>
      <c r="F69" s="53">
        <v>0</v>
      </c>
      <c r="G69" s="53">
        <v>1</v>
      </c>
      <c r="H69" s="34">
        <v>0</v>
      </c>
    </row>
    <row r="70" spans="1:8" x14ac:dyDescent="0.2">
      <c r="A70" s="6" t="s">
        <v>54</v>
      </c>
      <c r="B70" s="47">
        <v>5</v>
      </c>
      <c r="C70" s="53">
        <v>0</v>
      </c>
      <c r="D70" s="53">
        <v>0</v>
      </c>
      <c r="E70" s="53">
        <v>2</v>
      </c>
      <c r="F70" s="53">
        <v>3</v>
      </c>
      <c r="G70" s="53">
        <v>0</v>
      </c>
      <c r="H70" s="34">
        <v>0</v>
      </c>
    </row>
    <row r="71" spans="1:8" x14ac:dyDescent="0.2">
      <c r="A71" s="6" t="s">
        <v>55</v>
      </c>
      <c r="B71" s="47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34">
        <v>0</v>
      </c>
    </row>
    <row r="72" spans="1:8" x14ac:dyDescent="0.2">
      <c r="A72" s="6" t="s">
        <v>56</v>
      </c>
      <c r="B72" s="47">
        <v>1</v>
      </c>
      <c r="C72" s="53">
        <v>0</v>
      </c>
      <c r="D72" s="53">
        <v>0</v>
      </c>
      <c r="E72" s="53">
        <v>0</v>
      </c>
      <c r="F72" s="53">
        <v>1</v>
      </c>
      <c r="G72" s="53">
        <v>0</v>
      </c>
      <c r="H72" s="34">
        <v>0</v>
      </c>
    </row>
    <row r="73" spans="1:8" x14ac:dyDescent="0.2">
      <c r="A73" s="6" t="s">
        <v>57</v>
      </c>
      <c r="B73" s="47">
        <v>20</v>
      </c>
      <c r="C73" s="53">
        <v>12</v>
      </c>
      <c r="D73" s="53">
        <v>5</v>
      </c>
      <c r="E73" s="53">
        <v>2</v>
      </c>
      <c r="F73" s="53">
        <v>0</v>
      </c>
      <c r="G73" s="53">
        <v>1</v>
      </c>
      <c r="H73" s="34">
        <v>0</v>
      </c>
    </row>
    <row r="74" spans="1:8" x14ac:dyDescent="0.2">
      <c r="A74" s="6" t="s">
        <v>98</v>
      </c>
      <c r="B74" s="47">
        <v>5</v>
      </c>
      <c r="C74" s="53">
        <v>0</v>
      </c>
      <c r="D74" s="53">
        <v>0</v>
      </c>
      <c r="E74" s="53">
        <v>1</v>
      </c>
      <c r="F74" s="53">
        <v>3</v>
      </c>
      <c r="G74" s="53">
        <v>1</v>
      </c>
      <c r="H74" s="34">
        <v>0</v>
      </c>
    </row>
    <row r="75" spans="1:8" x14ac:dyDescent="0.2">
      <c r="A75" s="6" t="s">
        <v>58</v>
      </c>
      <c r="B75" s="47">
        <v>8</v>
      </c>
      <c r="C75" s="53">
        <v>0</v>
      </c>
      <c r="D75" s="53">
        <v>2</v>
      </c>
      <c r="E75" s="53">
        <v>2</v>
      </c>
      <c r="F75" s="53">
        <v>0</v>
      </c>
      <c r="G75" s="53">
        <v>4</v>
      </c>
      <c r="H75" s="34">
        <v>0</v>
      </c>
    </row>
    <row r="76" spans="1:8" x14ac:dyDescent="0.2">
      <c r="A76" s="6" t="s">
        <v>99</v>
      </c>
      <c r="B76" s="47">
        <v>2</v>
      </c>
      <c r="C76" s="53">
        <v>0</v>
      </c>
      <c r="D76" s="53">
        <v>1</v>
      </c>
      <c r="E76" s="53">
        <v>1</v>
      </c>
      <c r="F76" s="53">
        <v>0</v>
      </c>
      <c r="G76" s="53">
        <v>0</v>
      </c>
      <c r="H76" s="34">
        <v>0</v>
      </c>
    </row>
    <row r="77" spans="1:8" x14ac:dyDescent="0.2">
      <c r="A77" s="5" t="str">
        <f>VLOOKUP("&lt;Zeilentitel_9&gt;",Uebersetzungen!$B$3:$E$85,Uebersetzungen!$B$2+1,FALSE)</f>
        <v>Region Plessur</v>
      </c>
      <c r="B77" s="49">
        <v>246</v>
      </c>
      <c r="C77" s="55">
        <v>2</v>
      </c>
      <c r="D77" s="55">
        <v>38</v>
      </c>
      <c r="E77" s="55">
        <v>74</v>
      </c>
      <c r="F77" s="55">
        <v>87</v>
      </c>
      <c r="G77" s="55">
        <v>24</v>
      </c>
      <c r="H77" s="33">
        <v>21</v>
      </c>
    </row>
    <row r="78" spans="1:8" x14ac:dyDescent="0.2">
      <c r="A78" s="6" t="s">
        <v>66</v>
      </c>
      <c r="B78" s="47">
        <v>197</v>
      </c>
      <c r="C78" s="53">
        <v>2</v>
      </c>
      <c r="D78" s="53">
        <v>31</v>
      </c>
      <c r="E78" s="53">
        <v>64</v>
      </c>
      <c r="F78" s="53">
        <v>64</v>
      </c>
      <c r="G78" s="53">
        <v>17</v>
      </c>
      <c r="H78" s="34">
        <v>19</v>
      </c>
    </row>
    <row r="79" spans="1:8" x14ac:dyDescent="0.2">
      <c r="A79" s="6" t="s">
        <v>67</v>
      </c>
      <c r="B79" s="47">
        <v>16</v>
      </c>
      <c r="C79" s="53">
        <v>0</v>
      </c>
      <c r="D79" s="53">
        <v>0</v>
      </c>
      <c r="E79" s="53">
        <v>1</v>
      </c>
      <c r="F79" s="53">
        <v>13</v>
      </c>
      <c r="G79" s="53">
        <v>2</v>
      </c>
      <c r="H79" s="34">
        <v>0</v>
      </c>
    </row>
    <row r="80" spans="1:8" x14ac:dyDescent="0.2">
      <c r="A80" s="6" t="s">
        <v>68</v>
      </c>
      <c r="B80" s="47">
        <v>30</v>
      </c>
      <c r="C80" s="53">
        <v>0</v>
      </c>
      <c r="D80" s="53">
        <v>6</v>
      </c>
      <c r="E80" s="53">
        <v>9</v>
      </c>
      <c r="F80" s="53">
        <v>9</v>
      </c>
      <c r="G80" s="53">
        <v>5</v>
      </c>
      <c r="H80" s="34">
        <v>1</v>
      </c>
    </row>
    <row r="81" spans="1:8" x14ac:dyDescent="0.2">
      <c r="A81" s="6" t="s">
        <v>69</v>
      </c>
      <c r="B81" s="47">
        <v>3</v>
      </c>
      <c r="C81" s="53">
        <v>0</v>
      </c>
      <c r="D81" s="53">
        <v>1</v>
      </c>
      <c r="E81" s="53">
        <v>0</v>
      </c>
      <c r="F81" s="53">
        <v>1</v>
      </c>
      <c r="G81" s="53">
        <v>0</v>
      </c>
      <c r="H81" s="34">
        <v>1</v>
      </c>
    </row>
    <row r="82" spans="1:8" x14ac:dyDescent="0.2">
      <c r="A82" s="5" t="str">
        <f>VLOOKUP("&lt;Zeilentitel_10&gt;",Uebersetzungen!$B$3:$E$85,Uebersetzungen!$B$2+1,FALSE)</f>
        <v>Region Prättigau/Davos</v>
      </c>
      <c r="B82" s="49">
        <v>139</v>
      </c>
      <c r="C82" s="55">
        <v>2</v>
      </c>
      <c r="D82" s="55">
        <v>16</v>
      </c>
      <c r="E82" s="55">
        <v>31</v>
      </c>
      <c r="F82" s="55">
        <v>58</v>
      </c>
      <c r="G82" s="55">
        <v>21</v>
      </c>
      <c r="H82" s="33">
        <v>11</v>
      </c>
    </row>
    <row r="83" spans="1:8" x14ac:dyDescent="0.2">
      <c r="A83" s="6" t="s">
        <v>60</v>
      </c>
      <c r="B83" s="47">
        <v>51</v>
      </c>
      <c r="C83" s="53">
        <v>0</v>
      </c>
      <c r="D83" s="53">
        <v>5</v>
      </c>
      <c r="E83" s="53">
        <v>10</v>
      </c>
      <c r="F83" s="53">
        <v>32</v>
      </c>
      <c r="G83" s="53">
        <v>3</v>
      </c>
      <c r="H83" s="34">
        <v>1</v>
      </c>
    </row>
    <row r="84" spans="1:8" x14ac:dyDescent="0.2">
      <c r="A84" s="6" t="s">
        <v>61</v>
      </c>
      <c r="B84" s="47">
        <v>3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34">
        <v>3</v>
      </c>
    </row>
    <row r="85" spans="1:8" x14ac:dyDescent="0.2">
      <c r="A85" s="6" t="s">
        <v>62</v>
      </c>
      <c r="B85" s="47">
        <v>1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34">
        <v>1</v>
      </c>
    </row>
    <row r="86" spans="1:8" x14ac:dyDescent="0.2">
      <c r="A86" s="6" t="s">
        <v>63</v>
      </c>
      <c r="B86" s="47">
        <v>2</v>
      </c>
      <c r="C86" s="53">
        <v>0</v>
      </c>
      <c r="D86" s="53">
        <v>1</v>
      </c>
      <c r="E86" s="53">
        <v>1</v>
      </c>
      <c r="F86" s="53">
        <v>0</v>
      </c>
      <c r="G86" s="53">
        <v>0</v>
      </c>
      <c r="H86" s="34">
        <v>0</v>
      </c>
    </row>
    <row r="87" spans="1:8" x14ac:dyDescent="0.2">
      <c r="A87" s="6" t="s">
        <v>100</v>
      </c>
      <c r="B87" s="47">
        <v>38</v>
      </c>
      <c r="C87" s="53">
        <v>1</v>
      </c>
      <c r="D87" s="53">
        <v>7</v>
      </c>
      <c r="E87" s="53">
        <v>10</v>
      </c>
      <c r="F87" s="53">
        <v>11</v>
      </c>
      <c r="G87" s="53">
        <v>4</v>
      </c>
      <c r="H87" s="34">
        <v>5</v>
      </c>
    </row>
    <row r="88" spans="1:8" x14ac:dyDescent="0.2">
      <c r="A88" s="6" t="s">
        <v>89</v>
      </c>
      <c r="B88" s="47">
        <v>0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34">
        <v>0</v>
      </c>
    </row>
    <row r="89" spans="1:8" x14ac:dyDescent="0.2">
      <c r="A89" s="6" t="s">
        <v>64</v>
      </c>
      <c r="B89" s="47">
        <v>4</v>
      </c>
      <c r="C89" s="53">
        <v>0</v>
      </c>
      <c r="D89" s="53">
        <v>0</v>
      </c>
      <c r="E89" s="53">
        <v>3</v>
      </c>
      <c r="F89" s="53">
        <v>0</v>
      </c>
      <c r="G89" s="53">
        <v>1</v>
      </c>
      <c r="H89" s="34">
        <v>0</v>
      </c>
    </row>
    <row r="90" spans="1:8" x14ac:dyDescent="0.2">
      <c r="A90" s="6" t="s">
        <v>65</v>
      </c>
      <c r="B90" s="47">
        <v>7</v>
      </c>
      <c r="C90" s="53">
        <v>1</v>
      </c>
      <c r="D90" s="53">
        <v>0</v>
      </c>
      <c r="E90" s="53">
        <v>2</v>
      </c>
      <c r="F90" s="53">
        <v>1</v>
      </c>
      <c r="G90" s="53">
        <v>2</v>
      </c>
      <c r="H90" s="34">
        <v>1</v>
      </c>
    </row>
    <row r="91" spans="1:8" x14ac:dyDescent="0.2">
      <c r="A91" s="6" t="s">
        <v>78</v>
      </c>
      <c r="B91" s="47">
        <v>20</v>
      </c>
      <c r="C91" s="53">
        <v>0</v>
      </c>
      <c r="D91" s="53">
        <v>2</v>
      </c>
      <c r="E91" s="53">
        <v>2</v>
      </c>
      <c r="F91" s="53">
        <v>9</v>
      </c>
      <c r="G91" s="53">
        <v>7</v>
      </c>
      <c r="H91" s="34">
        <v>0</v>
      </c>
    </row>
    <row r="92" spans="1:8" x14ac:dyDescent="0.2">
      <c r="A92" s="6" t="s">
        <v>79</v>
      </c>
      <c r="B92" s="47">
        <v>11</v>
      </c>
      <c r="C92" s="53">
        <v>0</v>
      </c>
      <c r="D92" s="53">
        <v>1</v>
      </c>
      <c r="E92" s="53">
        <v>3</v>
      </c>
      <c r="F92" s="53">
        <v>3</v>
      </c>
      <c r="G92" s="53">
        <v>4</v>
      </c>
      <c r="H92" s="34">
        <v>0</v>
      </c>
    </row>
    <row r="93" spans="1:8" x14ac:dyDescent="0.2">
      <c r="A93" s="6" t="s">
        <v>80</v>
      </c>
      <c r="B93" s="47">
        <v>2</v>
      </c>
      <c r="C93" s="53">
        <v>0</v>
      </c>
      <c r="D93" s="53">
        <v>0</v>
      </c>
      <c r="E93" s="53">
        <v>0</v>
      </c>
      <c r="F93" s="53">
        <v>2</v>
      </c>
      <c r="G93" s="53">
        <v>0</v>
      </c>
      <c r="H93" s="34">
        <v>0</v>
      </c>
    </row>
    <row r="94" spans="1:8" x14ac:dyDescent="0.2">
      <c r="A94" s="5" t="str">
        <f>VLOOKUP("&lt;Zeilentitel_11&gt;",Uebersetzungen!$B$3:$E$85,Uebersetzungen!$B$2+1,FALSE)</f>
        <v>Region Surselva</v>
      </c>
      <c r="B94" s="49">
        <v>412</v>
      </c>
      <c r="C94" s="55">
        <v>3</v>
      </c>
      <c r="D94" s="55">
        <v>69</v>
      </c>
      <c r="E94" s="55">
        <v>199</v>
      </c>
      <c r="F94" s="55">
        <v>100</v>
      </c>
      <c r="G94" s="55">
        <v>26</v>
      </c>
      <c r="H94" s="33">
        <v>15</v>
      </c>
    </row>
    <row r="95" spans="1:8" x14ac:dyDescent="0.2">
      <c r="A95" s="6" t="s">
        <v>5</v>
      </c>
      <c r="B95" s="47">
        <v>9</v>
      </c>
      <c r="C95" s="53">
        <v>0</v>
      </c>
      <c r="D95" s="53">
        <v>1</v>
      </c>
      <c r="E95" s="53">
        <v>4</v>
      </c>
      <c r="F95" s="53">
        <v>1</v>
      </c>
      <c r="G95" s="53">
        <v>1</v>
      </c>
      <c r="H95" s="34">
        <v>2</v>
      </c>
    </row>
    <row r="96" spans="1:8" x14ac:dyDescent="0.2">
      <c r="A96" s="6" t="s">
        <v>6</v>
      </c>
      <c r="B96" s="47">
        <v>175</v>
      </c>
      <c r="C96" s="53">
        <v>2</v>
      </c>
      <c r="D96" s="53">
        <v>49</v>
      </c>
      <c r="E96" s="53">
        <v>96</v>
      </c>
      <c r="F96" s="53">
        <v>27</v>
      </c>
      <c r="G96" s="53">
        <v>1</v>
      </c>
      <c r="H96" s="34">
        <v>0</v>
      </c>
    </row>
    <row r="97" spans="1:8" x14ac:dyDescent="0.2">
      <c r="A97" s="6" t="s">
        <v>7</v>
      </c>
      <c r="B97" s="47">
        <v>16</v>
      </c>
      <c r="C97" s="53">
        <v>0</v>
      </c>
      <c r="D97" s="53">
        <v>0</v>
      </c>
      <c r="E97" s="53">
        <v>6</v>
      </c>
      <c r="F97" s="53">
        <v>7</v>
      </c>
      <c r="G97" s="53">
        <v>1</v>
      </c>
      <c r="H97" s="34">
        <v>2</v>
      </c>
    </row>
    <row r="98" spans="1:8" x14ac:dyDescent="0.2">
      <c r="A98" s="6" t="s">
        <v>8</v>
      </c>
      <c r="B98" s="47">
        <v>29</v>
      </c>
      <c r="C98" s="53">
        <v>0</v>
      </c>
      <c r="D98" s="53">
        <v>1</v>
      </c>
      <c r="E98" s="53">
        <v>15</v>
      </c>
      <c r="F98" s="53">
        <v>8</v>
      </c>
      <c r="G98" s="53">
        <v>2</v>
      </c>
      <c r="H98" s="34">
        <v>3</v>
      </c>
    </row>
    <row r="99" spans="1:8" x14ac:dyDescent="0.2">
      <c r="A99" s="6" t="s">
        <v>9</v>
      </c>
      <c r="B99" s="47">
        <v>11</v>
      </c>
      <c r="C99" s="53">
        <v>0</v>
      </c>
      <c r="D99" s="53">
        <v>0</v>
      </c>
      <c r="E99" s="53">
        <v>8</v>
      </c>
      <c r="F99" s="53">
        <v>3</v>
      </c>
      <c r="G99" s="53">
        <v>0</v>
      </c>
      <c r="H99" s="34">
        <v>0</v>
      </c>
    </row>
    <row r="100" spans="1:8" x14ac:dyDescent="0.2">
      <c r="A100" s="6" t="s">
        <v>10</v>
      </c>
      <c r="B100" s="47">
        <v>43</v>
      </c>
      <c r="C100" s="53">
        <v>0</v>
      </c>
      <c r="D100" s="53">
        <v>1</v>
      </c>
      <c r="E100" s="53">
        <v>25</v>
      </c>
      <c r="F100" s="53">
        <v>12</v>
      </c>
      <c r="G100" s="53">
        <v>5</v>
      </c>
      <c r="H100" s="34">
        <v>0</v>
      </c>
    </row>
    <row r="101" spans="1:8" x14ac:dyDescent="0.2">
      <c r="A101" s="6" t="s">
        <v>11</v>
      </c>
      <c r="B101" s="47">
        <v>13</v>
      </c>
      <c r="C101" s="53">
        <v>0</v>
      </c>
      <c r="D101" s="53">
        <v>1</v>
      </c>
      <c r="E101" s="53">
        <v>7</v>
      </c>
      <c r="F101" s="53">
        <v>0</v>
      </c>
      <c r="G101" s="53">
        <v>4</v>
      </c>
      <c r="H101" s="34">
        <v>1</v>
      </c>
    </row>
    <row r="102" spans="1:8" x14ac:dyDescent="0.2">
      <c r="A102" s="6" t="s">
        <v>22</v>
      </c>
      <c r="B102" s="47">
        <v>0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34">
        <v>0</v>
      </c>
    </row>
    <row r="103" spans="1:8" x14ac:dyDescent="0.2">
      <c r="A103" s="6" t="s">
        <v>81</v>
      </c>
      <c r="B103" s="47">
        <v>80</v>
      </c>
      <c r="C103" s="53">
        <v>1</v>
      </c>
      <c r="D103" s="53">
        <v>15</v>
      </c>
      <c r="E103" s="53">
        <v>27</v>
      </c>
      <c r="F103" s="53">
        <v>36</v>
      </c>
      <c r="G103" s="53">
        <v>1</v>
      </c>
      <c r="H103" s="34">
        <v>0</v>
      </c>
    </row>
    <row r="104" spans="1:8" x14ac:dyDescent="0.2">
      <c r="A104" s="6" t="s">
        <v>82</v>
      </c>
      <c r="B104" s="47">
        <v>17</v>
      </c>
      <c r="C104" s="53">
        <v>0</v>
      </c>
      <c r="D104" s="53">
        <v>0</v>
      </c>
      <c r="E104" s="53">
        <v>9</v>
      </c>
      <c r="F104" s="53">
        <v>5</v>
      </c>
      <c r="G104" s="53">
        <v>1</v>
      </c>
      <c r="H104" s="34">
        <v>2</v>
      </c>
    </row>
    <row r="105" spans="1:8" x14ac:dyDescent="0.2">
      <c r="A105" s="6" t="s">
        <v>83</v>
      </c>
      <c r="B105" s="47">
        <v>0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34">
        <v>0</v>
      </c>
    </row>
    <row r="106" spans="1:8" x14ac:dyDescent="0.2">
      <c r="A106" s="6" t="s">
        <v>84</v>
      </c>
      <c r="B106" s="47">
        <v>2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34">
        <v>2</v>
      </c>
    </row>
    <row r="107" spans="1:8" x14ac:dyDescent="0.2">
      <c r="A107" s="6" t="s">
        <v>85</v>
      </c>
      <c r="B107" s="47">
        <v>1</v>
      </c>
      <c r="C107" s="53">
        <v>0</v>
      </c>
      <c r="D107" s="53">
        <v>0</v>
      </c>
      <c r="E107" s="53">
        <v>0</v>
      </c>
      <c r="F107" s="53">
        <v>1</v>
      </c>
      <c r="G107" s="53">
        <v>0</v>
      </c>
      <c r="H107" s="34">
        <v>0</v>
      </c>
    </row>
    <row r="108" spans="1:8" x14ac:dyDescent="0.2">
      <c r="A108" s="6" t="s">
        <v>86</v>
      </c>
      <c r="B108" s="47">
        <v>3</v>
      </c>
      <c r="C108" s="53">
        <v>0</v>
      </c>
      <c r="D108" s="53">
        <v>0</v>
      </c>
      <c r="E108" s="53">
        <v>1</v>
      </c>
      <c r="F108" s="53">
        <v>0</v>
      </c>
      <c r="G108" s="53">
        <v>0</v>
      </c>
      <c r="H108" s="34">
        <v>2</v>
      </c>
    </row>
    <row r="109" spans="1:8" x14ac:dyDescent="0.2">
      <c r="A109" s="6" t="s">
        <v>90</v>
      </c>
      <c r="B109" s="47">
        <v>13</v>
      </c>
      <c r="C109" s="53">
        <v>0</v>
      </c>
      <c r="D109" s="53">
        <v>1</v>
      </c>
      <c r="E109" s="53">
        <v>1</v>
      </c>
      <c r="F109" s="53">
        <v>0</v>
      </c>
      <c r="G109" s="53">
        <v>10</v>
      </c>
      <c r="H109" s="34">
        <v>1</v>
      </c>
    </row>
    <row r="110" spans="1:8" x14ac:dyDescent="0.2">
      <c r="A110" s="5" t="str">
        <f>VLOOKUP("&lt;Zeilentitel_12&gt;",Uebersetzungen!$B$3:$E$85,Uebersetzungen!$B$2+1,FALSE)</f>
        <v>Region Viamala</v>
      </c>
      <c r="B110" s="49">
        <v>87</v>
      </c>
      <c r="C110" s="55">
        <v>1</v>
      </c>
      <c r="D110" s="55">
        <v>12</v>
      </c>
      <c r="E110" s="55">
        <v>30</v>
      </c>
      <c r="F110" s="55">
        <v>16</v>
      </c>
      <c r="G110" s="55">
        <v>16</v>
      </c>
      <c r="H110" s="33">
        <v>12</v>
      </c>
    </row>
    <row r="111" spans="1:8" x14ac:dyDescent="0.2">
      <c r="A111" s="6" t="s">
        <v>12</v>
      </c>
      <c r="B111" s="47">
        <v>1</v>
      </c>
      <c r="C111" s="53">
        <v>0</v>
      </c>
      <c r="D111" s="53">
        <v>0</v>
      </c>
      <c r="E111" s="53">
        <v>0</v>
      </c>
      <c r="F111" s="53">
        <v>0</v>
      </c>
      <c r="G111" s="53">
        <v>1</v>
      </c>
      <c r="H111" s="34">
        <v>0</v>
      </c>
    </row>
    <row r="112" spans="1:8" x14ac:dyDescent="0.2">
      <c r="A112" s="6" t="s">
        <v>13</v>
      </c>
      <c r="B112" s="47">
        <v>3</v>
      </c>
      <c r="C112" s="53">
        <v>0</v>
      </c>
      <c r="D112" s="53">
        <v>1</v>
      </c>
      <c r="E112" s="53">
        <v>1</v>
      </c>
      <c r="F112" s="53">
        <v>0</v>
      </c>
      <c r="G112" s="53">
        <v>1</v>
      </c>
      <c r="H112" s="34">
        <v>0</v>
      </c>
    </row>
    <row r="113" spans="1:8" x14ac:dyDescent="0.2">
      <c r="A113" s="6" t="s">
        <v>14</v>
      </c>
      <c r="B113" s="47">
        <v>2</v>
      </c>
      <c r="C113" s="53">
        <v>0</v>
      </c>
      <c r="D113" s="53">
        <v>0</v>
      </c>
      <c r="E113" s="53">
        <v>1</v>
      </c>
      <c r="F113" s="53">
        <v>0</v>
      </c>
      <c r="G113" s="53">
        <v>0</v>
      </c>
      <c r="H113" s="34">
        <v>1</v>
      </c>
    </row>
    <row r="114" spans="1:8" x14ac:dyDescent="0.2">
      <c r="A114" s="6" t="s">
        <v>15</v>
      </c>
      <c r="B114" s="47">
        <v>4</v>
      </c>
      <c r="C114" s="53">
        <v>0</v>
      </c>
      <c r="D114" s="53">
        <v>0</v>
      </c>
      <c r="E114" s="53">
        <v>0</v>
      </c>
      <c r="F114" s="53">
        <v>0</v>
      </c>
      <c r="G114" s="53">
        <v>4</v>
      </c>
      <c r="H114" s="34">
        <v>0</v>
      </c>
    </row>
    <row r="115" spans="1:8" x14ac:dyDescent="0.2">
      <c r="A115" s="6" t="s">
        <v>16</v>
      </c>
      <c r="B115" s="47">
        <v>4</v>
      </c>
      <c r="C115" s="53">
        <v>0</v>
      </c>
      <c r="D115" s="53">
        <v>0</v>
      </c>
      <c r="E115" s="53">
        <v>2</v>
      </c>
      <c r="F115" s="53">
        <v>0</v>
      </c>
      <c r="G115" s="53">
        <v>1</v>
      </c>
      <c r="H115" s="34">
        <v>1</v>
      </c>
    </row>
    <row r="116" spans="1:8" x14ac:dyDescent="0.2">
      <c r="A116" s="6" t="s">
        <v>17</v>
      </c>
      <c r="B116" s="47">
        <v>0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34">
        <v>0</v>
      </c>
    </row>
    <row r="117" spans="1:8" x14ac:dyDescent="0.2">
      <c r="A117" s="6" t="s">
        <v>18</v>
      </c>
      <c r="B117" s="47">
        <v>4</v>
      </c>
      <c r="C117" s="53">
        <v>0</v>
      </c>
      <c r="D117" s="53">
        <v>0</v>
      </c>
      <c r="E117" s="53">
        <v>0</v>
      </c>
      <c r="F117" s="53">
        <v>2</v>
      </c>
      <c r="G117" s="53">
        <v>0</v>
      </c>
      <c r="H117" s="34">
        <v>2</v>
      </c>
    </row>
    <row r="118" spans="1:8" x14ac:dyDescent="0.2">
      <c r="A118" s="6" t="s">
        <v>19</v>
      </c>
      <c r="B118" s="47">
        <v>25</v>
      </c>
      <c r="C118" s="53">
        <v>0</v>
      </c>
      <c r="D118" s="53">
        <v>7</v>
      </c>
      <c r="E118" s="53">
        <v>10</v>
      </c>
      <c r="F118" s="53">
        <v>7</v>
      </c>
      <c r="G118" s="53">
        <v>1</v>
      </c>
      <c r="H118" s="34">
        <v>0</v>
      </c>
    </row>
    <row r="119" spans="1:8" x14ac:dyDescent="0.2">
      <c r="A119" s="6" t="s">
        <v>20</v>
      </c>
      <c r="B119" s="47">
        <v>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34">
        <v>0</v>
      </c>
    </row>
    <row r="120" spans="1:8" x14ac:dyDescent="0.2">
      <c r="A120" s="6" t="s">
        <v>21</v>
      </c>
      <c r="B120" s="47">
        <v>10</v>
      </c>
      <c r="C120" s="53">
        <v>0</v>
      </c>
      <c r="D120" s="53">
        <v>0</v>
      </c>
      <c r="E120" s="53">
        <v>7</v>
      </c>
      <c r="F120" s="53">
        <v>0</v>
      </c>
      <c r="G120" s="53">
        <v>2</v>
      </c>
      <c r="H120" s="34">
        <v>1</v>
      </c>
    </row>
    <row r="121" spans="1:8" x14ac:dyDescent="0.2">
      <c r="A121" s="6" t="s">
        <v>23</v>
      </c>
      <c r="B121" s="47">
        <v>19</v>
      </c>
      <c r="C121" s="53">
        <v>1</v>
      </c>
      <c r="D121" s="53">
        <v>3</v>
      </c>
      <c r="E121" s="53">
        <v>5</v>
      </c>
      <c r="F121" s="53">
        <v>2</v>
      </c>
      <c r="G121" s="53">
        <v>5</v>
      </c>
      <c r="H121" s="34">
        <v>3</v>
      </c>
    </row>
    <row r="122" spans="1:8" x14ac:dyDescent="0.2">
      <c r="A122" s="6" t="s">
        <v>24</v>
      </c>
      <c r="B122" s="47">
        <v>2</v>
      </c>
      <c r="C122" s="53">
        <v>0</v>
      </c>
      <c r="D122" s="53">
        <v>0</v>
      </c>
      <c r="E122" s="53">
        <v>0</v>
      </c>
      <c r="F122" s="53">
        <v>2</v>
      </c>
      <c r="G122" s="53">
        <v>0</v>
      </c>
      <c r="H122" s="34">
        <v>0</v>
      </c>
    </row>
    <row r="123" spans="1:8" x14ac:dyDescent="0.2">
      <c r="A123" s="6" t="s">
        <v>25</v>
      </c>
      <c r="B123" s="47">
        <v>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34">
        <v>0</v>
      </c>
    </row>
    <row r="124" spans="1:8" x14ac:dyDescent="0.2">
      <c r="A124" s="6" t="s">
        <v>26</v>
      </c>
      <c r="B124" s="47">
        <v>9</v>
      </c>
      <c r="C124" s="53">
        <v>0</v>
      </c>
      <c r="D124" s="53">
        <v>1</v>
      </c>
      <c r="E124" s="53">
        <v>3</v>
      </c>
      <c r="F124" s="53">
        <v>3</v>
      </c>
      <c r="G124" s="53">
        <v>0</v>
      </c>
      <c r="H124" s="34">
        <v>2</v>
      </c>
    </row>
    <row r="125" spans="1:8" x14ac:dyDescent="0.2">
      <c r="A125" s="6" t="s">
        <v>27</v>
      </c>
      <c r="B125" s="47">
        <v>1</v>
      </c>
      <c r="C125" s="53">
        <v>0</v>
      </c>
      <c r="D125" s="53">
        <v>0</v>
      </c>
      <c r="E125" s="53">
        <v>0</v>
      </c>
      <c r="F125" s="53">
        <v>0</v>
      </c>
      <c r="G125" s="53">
        <v>1</v>
      </c>
      <c r="H125" s="34">
        <v>0</v>
      </c>
    </row>
    <row r="126" spans="1:8" x14ac:dyDescent="0.2">
      <c r="A126" s="6" t="s">
        <v>28</v>
      </c>
      <c r="B126" s="47">
        <v>0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34">
        <v>0</v>
      </c>
    </row>
    <row r="127" spans="1:8" x14ac:dyDescent="0.2">
      <c r="A127" s="6" t="s">
        <v>29</v>
      </c>
      <c r="B127" s="47">
        <v>0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34">
        <v>0</v>
      </c>
    </row>
    <row r="128" spans="1:8" x14ac:dyDescent="0.2">
      <c r="A128" s="6" t="s">
        <v>92</v>
      </c>
      <c r="B128" s="47">
        <v>2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34">
        <v>2</v>
      </c>
    </row>
    <row r="129" spans="1:8" x14ac:dyDescent="0.2">
      <c r="A129" s="6" t="s">
        <v>101</v>
      </c>
      <c r="B129" s="47">
        <v>1</v>
      </c>
      <c r="C129" s="53">
        <v>1</v>
      </c>
      <c r="D129" s="53">
        <v>1</v>
      </c>
      <c r="E129" s="53">
        <v>1</v>
      </c>
      <c r="F129" s="53">
        <v>1</v>
      </c>
      <c r="G129" s="53">
        <v>1</v>
      </c>
      <c r="H129" s="34">
        <v>1</v>
      </c>
    </row>
    <row r="130" spans="1:8" x14ac:dyDescent="0.2">
      <c r="A130" s="6"/>
      <c r="B130" s="50"/>
      <c r="C130" s="56"/>
      <c r="D130" s="56"/>
      <c r="E130" s="56"/>
      <c r="F130" s="56"/>
      <c r="G130" s="56"/>
      <c r="H130" s="35"/>
    </row>
    <row r="131" spans="1:8" x14ac:dyDescent="0.2">
      <c r="A131" s="41" t="str">
        <f>VLOOKUP("&lt;Zeilentitel_1&gt;",Uebersetzungen!$B$3:$E$85,Uebersetzungen!$B$2+1,FALSE)</f>
        <v>GRAUBÜNDEN</v>
      </c>
      <c r="B131" s="51">
        <v>1952</v>
      </c>
      <c r="C131" s="57">
        <v>80</v>
      </c>
      <c r="D131" s="57">
        <v>297</v>
      </c>
      <c r="E131" s="57">
        <v>660</v>
      </c>
      <c r="F131" s="57">
        <v>595</v>
      </c>
      <c r="G131" s="57">
        <v>202</v>
      </c>
      <c r="H131" s="36">
        <v>118</v>
      </c>
    </row>
    <row r="132" spans="1:8" x14ac:dyDescent="0.2">
      <c r="A132" s="42" t="str">
        <f>VLOOKUP("&lt;Zeilentitel_2&gt;",Uebersetzungen!$B$3:$E$85,Uebersetzungen!$B$2+1,FALSE)</f>
        <v>Region Albula</v>
      </c>
      <c r="B132" s="47">
        <v>143</v>
      </c>
      <c r="C132" s="53">
        <v>4</v>
      </c>
      <c r="D132" s="53">
        <v>17</v>
      </c>
      <c r="E132" s="53">
        <v>58</v>
      </c>
      <c r="F132" s="53">
        <v>43</v>
      </c>
      <c r="G132" s="53">
        <v>12</v>
      </c>
      <c r="H132" s="34">
        <v>9</v>
      </c>
    </row>
    <row r="133" spans="1:8" x14ac:dyDescent="0.2">
      <c r="A133" s="42" t="str">
        <f>VLOOKUP("&lt;Zeilentitel_3&gt;",Uebersetzungen!$B$3:$E$85,Uebersetzungen!$B$2+1,FALSE)</f>
        <v>Region Bernina</v>
      </c>
      <c r="B133" s="47">
        <v>4</v>
      </c>
      <c r="C133" s="53">
        <v>0</v>
      </c>
      <c r="D133" s="53">
        <v>0</v>
      </c>
      <c r="E133" s="53">
        <v>0</v>
      </c>
      <c r="F133" s="53">
        <v>3</v>
      </c>
      <c r="G133" s="53">
        <v>0</v>
      </c>
      <c r="H133" s="34">
        <v>1</v>
      </c>
    </row>
    <row r="134" spans="1:8" x14ac:dyDescent="0.2">
      <c r="A134" s="42" t="str">
        <f>VLOOKUP("&lt;Zeilentitel_4&gt;",Uebersetzungen!$B$3:$E$85,Uebersetzungen!$B$2+1,FALSE)</f>
        <v>Region Engiadina Bassa/Val Müstair</v>
      </c>
      <c r="B134" s="47">
        <v>93</v>
      </c>
      <c r="C134" s="53">
        <v>1</v>
      </c>
      <c r="D134" s="53">
        <v>27</v>
      </c>
      <c r="E134" s="53">
        <v>22</v>
      </c>
      <c r="F134" s="53">
        <v>33</v>
      </c>
      <c r="G134" s="53">
        <v>7</v>
      </c>
      <c r="H134" s="34">
        <v>3</v>
      </c>
    </row>
    <row r="135" spans="1:8" x14ac:dyDescent="0.2">
      <c r="A135" s="42" t="str">
        <f>VLOOKUP("&lt;Zeilentitel_5&gt;",Uebersetzungen!$B$3:$E$85,Uebersetzungen!$B$2+1,FALSE)</f>
        <v>Region Imboden</v>
      </c>
      <c r="B135" s="47">
        <v>302</v>
      </c>
      <c r="C135" s="53">
        <v>24</v>
      </c>
      <c r="D135" s="53">
        <v>34</v>
      </c>
      <c r="E135" s="53">
        <v>87</v>
      </c>
      <c r="F135" s="53">
        <v>107</v>
      </c>
      <c r="G135" s="53">
        <v>36</v>
      </c>
      <c r="H135" s="34">
        <v>14</v>
      </c>
    </row>
    <row r="136" spans="1:8" x14ac:dyDescent="0.2">
      <c r="A136" s="42" t="str">
        <f>VLOOKUP("&lt;Zeilentitel_6&gt;",Uebersetzungen!$B$3:$E$85,Uebersetzungen!$B$2+1,FALSE)</f>
        <v>Region Landquart</v>
      </c>
      <c r="B136" s="47">
        <v>237</v>
      </c>
      <c r="C136" s="53">
        <v>10</v>
      </c>
      <c r="D136" s="53">
        <v>45</v>
      </c>
      <c r="E136" s="53">
        <v>68</v>
      </c>
      <c r="F136" s="53">
        <v>66</v>
      </c>
      <c r="G136" s="53">
        <v>28</v>
      </c>
      <c r="H136" s="34">
        <v>20</v>
      </c>
    </row>
    <row r="137" spans="1:8" x14ac:dyDescent="0.2">
      <c r="A137" s="42" t="str">
        <f>VLOOKUP("&lt;Zeilentitel_7&gt;",Uebersetzungen!$B$3:$E$85,Uebersetzungen!$B$2+1,FALSE)</f>
        <v>Region Maloja</v>
      </c>
      <c r="B137" s="47">
        <v>244</v>
      </c>
      <c r="C137" s="53">
        <v>21</v>
      </c>
      <c r="D137" s="53">
        <v>30</v>
      </c>
      <c r="E137" s="53">
        <v>82</v>
      </c>
      <c r="F137" s="53">
        <v>74</v>
      </c>
      <c r="G137" s="53">
        <v>25</v>
      </c>
      <c r="H137" s="34">
        <v>12</v>
      </c>
    </row>
    <row r="138" spans="1:8" x14ac:dyDescent="0.2">
      <c r="A138" s="42" t="str">
        <f>VLOOKUP("&lt;Zeilentitel_8&gt;",Uebersetzungen!$B$3:$E$85,Uebersetzungen!$B$2+1,FALSE)</f>
        <v>Region Moesa</v>
      </c>
      <c r="B138" s="47">
        <v>45</v>
      </c>
      <c r="C138" s="53">
        <v>12</v>
      </c>
      <c r="D138" s="53">
        <v>9</v>
      </c>
      <c r="E138" s="53">
        <v>9</v>
      </c>
      <c r="F138" s="53">
        <v>8</v>
      </c>
      <c r="G138" s="53">
        <v>7</v>
      </c>
      <c r="H138" s="34">
        <v>0</v>
      </c>
    </row>
    <row r="139" spans="1:8" x14ac:dyDescent="0.2">
      <c r="A139" s="42" t="str">
        <f>VLOOKUP("&lt;Zeilentitel_9&gt;",Uebersetzungen!$B$3:$E$85,Uebersetzungen!$B$2+1,FALSE)</f>
        <v>Region Plessur</v>
      </c>
      <c r="B139" s="47">
        <v>246</v>
      </c>
      <c r="C139" s="53">
        <v>2</v>
      </c>
      <c r="D139" s="53">
        <v>38</v>
      </c>
      <c r="E139" s="53">
        <v>74</v>
      </c>
      <c r="F139" s="53">
        <v>87</v>
      </c>
      <c r="G139" s="53">
        <v>24</v>
      </c>
      <c r="H139" s="34">
        <v>21</v>
      </c>
    </row>
    <row r="140" spans="1:8" x14ac:dyDescent="0.2">
      <c r="A140" s="42" t="str">
        <f>VLOOKUP("&lt;Zeilentitel_10&gt;",Uebersetzungen!$B$3:$E$85,Uebersetzungen!$B$2+1,FALSE)</f>
        <v>Region Prättigau/Davos</v>
      </c>
      <c r="B140" s="47">
        <v>139</v>
      </c>
      <c r="C140" s="53">
        <v>2</v>
      </c>
      <c r="D140" s="53">
        <v>16</v>
      </c>
      <c r="E140" s="53">
        <v>31</v>
      </c>
      <c r="F140" s="53">
        <v>58</v>
      </c>
      <c r="G140" s="53">
        <v>21</v>
      </c>
      <c r="H140" s="34">
        <v>11</v>
      </c>
    </row>
    <row r="141" spans="1:8" x14ac:dyDescent="0.2">
      <c r="A141" s="42" t="str">
        <f>VLOOKUP("&lt;Zeilentitel_11&gt;",Uebersetzungen!$B$3:$E$85,Uebersetzungen!$B$2+1,FALSE)</f>
        <v>Region Surselva</v>
      </c>
      <c r="B141" s="47">
        <v>412</v>
      </c>
      <c r="C141" s="53">
        <v>3</v>
      </c>
      <c r="D141" s="53">
        <v>69</v>
      </c>
      <c r="E141" s="53">
        <v>199</v>
      </c>
      <c r="F141" s="53">
        <v>100</v>
      </c>
      <c r="G141" s="53">
        <v>26</v>
      </c>
      <c r="H141" s="34">
        <v>15</v>
      </c>
    </row>
    <row r="142" spans="1:8" ht="13.5" thickBot="1" x14ac:dyDescent="0.25">
      <c r="A142" s="43" t="str">
        <f>VLOOKUP("&lt;Zeilentitel_12&gt;",Uebersetzungen!$B$3:$E$85,Uebersetzungen!$B$2+1,FALSE)</f>
        <v>Region Viamala</v>
      </c>
      <c r="B142" s="52">
        <v>87</v>
      </c>
      <c r="C142" s="58">
        <v>1</v>
      </c>
      <c r="D142" s="58">
        <v>12</v>
      </c>
      <c r="E142" s="58">
        <v>30</v>
      </c>
      <c r="F142" s="58">
        <v>16</v>
      </c>
      <c r="G142" s="58">
        <v>16</v>
      </c>
      <c r="H142" s="37">
        <v>12</v>
      </c>
    </row>
    <row r="143" spans="1:8" x14ac:dyDescent="0.2">
      <c r="A143" s="10"/>
      <c r="B143" s="9"/>
      <c r="C143" s="9"/>
      <c r="D143" s="9"/>
      <c r="E143" s="9"/>
      <c r="F143" s="9"/>
      <c r="G143" s="9"/>
      <c r="H143" s="9"/>
    </row>
    <row r="144" spans="1:8" x14ac:dyDescent="0.2">
      <c r="A144" s="4" t="str">
        <f>VLOOKUP("&lt;Quelle_1&gt;",Uebersetzungen!$B$3:$E$38,Uebersetzungen!$B$2+1,FALSE)</f>
        <v>Quelle: BFS (Bau- und Wohnbaustatistik)</v>
      </c>
    </row>
    <row r="145" spans="1:1" x14ac:dyDescent="0.2">
      <c r="A145" s="7" t="str">
        <f>VLOOKUP("&lt;Aktualisierung&gt;",Uebersetzungen!$B$3:$E$38,Uebersetzungen!$B$2+1,FALSE)</f>
        <v>Letztmals aktualisiert am: 17.07.2024</v>
      </c>
    </row>
  </sheetData>
  <sheetProtection sheet="1" objects="1" scenarios="1"/>
  <mergeCells count="2">
    <mergeCell ref="A10:H10"/>
    <mergeCell ref="B14:H14"/>
  </mergeCells>
  <pageMargins left="0.7" right="0.7" top="0.78740157499999996" bottom="0.78740157499999996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Option Button 1">
              <controlPr defaultSize="0" autoFill="0" autoLine="0" autoPict="0">
                <anchor moveWithCells="1">
                  <from>
                    <xdr:col>3</xdr:col>
                    <xdr:colOff>257175</xdr:colOff>
                    <xdr:row>1</xdr:row>
                    <xdr:rowOff>123825</xdr:rowOff>
                  </from>
                  <to>
                    <xdr:col>3</xdr:col>
                    <xdr:colOff>1247775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Option Button 2">
              <controlPr defaultSize="0" autoFill="0" autoLine="0" autoPict="0">
                <anchor moveWithCells="1">
                  <from>
                    <xdr:col>3</xdr:col>
                    <xdr:colOff>257175</xdr:colOff>
                    <xdr:row>2</xdr:row>
                    <xdr:rowOff>142875</xdr:rowOff>
                  </from>
                  <to>
                    <xdr:col>4</xdr:col>
                    <xdr:colOff>152400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Option Button 3">
              <controlPr defaultSize="0" autoFill="0" autoLine="0" autoPict="0">
                <anchor moveWithCells="1">
                  <from>
                    <xdr:col>3</xdr:col>
                    <xdr:colOff>257175</xdr:colOff>
                    <xdr:row>3</xdr:row>
                    <xdr:rowOff>152400</xdr:rowOff>
                  </from>
                  <to>
                    <xdr:col>3</xdr:col>
                    <xdr:colOff>1247775</xdr:colOff>
                    <xdr:row>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C664148183BA4F90C796CF891D8FC6" ma:contentTypeVersion="6" ma:contentTypeDescription="Ein neues Dokument erstellen." ma:contentTypeScope="" ma:versionID="db62d22baee197049246758ed3a1e933">
  <xsd:schema xmlns:xsd="http://www.w3.org/2001/XMLSchema" xmlns:xs="http://www.w3.org/2001/XMLSchema" xmlns:p="http://schemas.microsoft.com/office/2006/metadata/properties" xmlns:ns1="http://schemas.microsoft.com/sharepoint/v3" xmlns:ns2="1cf2145d-1275-4039-b6f7-fdfb1f53241e" targetNamespace="http://schemas.microsoft.com/office/2006/metadata/properties" ma:root="true" ma:fieldsID="27fc47de3172eb7b5d69e6731a2307e8" ns1:_="" ns2:_="">
    <xsd:import namespace="http://schemas.microsoft.com/sharepoint/v3"/>
    <xsd:import namespace="1cf2145d-1275-4039-b6f7-fdfb1f53241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2145d-1275-4039-b6f7-fdfb1f53241e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1cf2145d-1275-4039-b6f7-fdfb1f53241e">1015</Benutzerdefinierte_x0020_ID>
    <Titel_RM xmlns="1cf2145d-1275-4039-b6f7-fdfb1f53241e">Abitaziuns construidas da nov tenor dumber da locals en las vischnancas, 2013-2023</Titel_RM>
    <PublishingExpirationDate xmlns="http://schemas.microsoft.com/sharepoint/v3" xsi:nil="true"/>
    <PublishingStartDate xmlns="http://schemas.microsoft.com/sharepoint/v3" xsi:nil="true"/>
    <Kategorie xmlns="1cf2145d-1275-4039-b6f7-fdfb1f53241e">Bautätigkeit, Bauausgaben</Kategorie>
    <Titel_DE xmlns="1cf2145d-1275-4039-b6f7-fdfb1f53241e">Neu erstellte Wohnungen nach Zimmerzahl in den Gemeinden, 2013-2023</Titel_DE>
    <Titel_IT xmlns="1cf2145d-1275-4039-b6f7-fdfb1f53241e">Nuove abitazioni realizzate per numero di locali nei comuni, 2013-2023</Titel_IT>
  </documentManagement>
</p:properties>
</file>

<file path=customXml/itemProps1.xml><?xml version="1.0" encoding="utf-8"?>
<ds:datastoreItem xmlns:ds="http://schemas.openxmlformats.org/officeDocument/2006/customXml" ds:itemID="{6C505063-455A-44A9-B8C9-5BACA7C93218}"/>
</file>

<file path=customXml/itemProps2.xml><?xml version="1.0" encoding="utf-8"?>
<ds:datastoreItem xmlns:ds="http://schemas.openxmlformats.org/officeDocument/2006/customXml" ds:itemID="{285E1F9D-1D32-4857-8237-5E8F941683E2}"/>
</file>

<file path=customXml/itemProps3.xml><?xml version="1.0" encoding="utf-8"?>
<ds:datastoreItem xmlns:ds="http://schemas.openxmlformats.org/officeDocument/2006/customXml" ds:itemID="{600C798D-D382-44C5-9CF8-0FBA7356887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Neu erstellte Wohnungen nach Zimmerzahl und Gemeinde</dc:title>
  <dc:creator>Luzius.Stricker@awt.gr.ch</dc:creator>
  <cp:lastModifiedBy>Stricker Luzius (AWT GR)</cp:lastModifiedBy>
  <dcterms:created xsi:type="dcterms:W3CDTF">2016-08-08T08:05:48Z</dcterms:created>
  <dcterms:modified xsi:type="dcterms:W3CDTF">2025-07-17T08:34:04Z</dcterms:modified>
  <cp:category>Bau- und Wohnbaustatsitik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2025-06-24T08:57:00Z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a354035e-6e90-43e7-ab3c-bbff19f679b7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0x010100D4C664148183BA4F90C796CF891D8FC6</vt:lpwstr>
  </property>
</Properties>
</file>